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Jky, dky" sheetId="2" r:id="rId1"/>
    <sheet name="Jři, dci" sheetId="1" r:id="rId2"/>
    <sheet name="MČR MTB Jbc 100b Ž" sheetId="15" r:id="rId3"/>
    <sheet name="MČR MTB Jbc 100b M" sheetId="14" r:id="rId4"/>
    <sheet name="MSJ KL Raubichi" sheetId="11" r:id="rId5"/>
    <sheet name="I.SCM cup KL jři" sheetId="12" r:id="rId6"/>
    <sheet name="I.SCM cup KL Jky" sheetId="13" r:id="rId7"/>
    <sheet name="MČR KL M16 bez Červenky" sheetId="16" r:id="rId8"/>
    <sheet name="MČR LB Sprint" sheetId="17" r:id="rId9"/>
    <sheet name="MČR LB ZHS" sheetId="18" r:id="rId10"/>
    <sheet name="KZ Pokljuka jky 19.10. " sheetId="19" r:id="rId11"/>
    <sheet name="KZ Pokljuka Sprint Jři 19.10." sheetId="20" r:id="rId12"/>
    <sheet name="KZ Pokljuka Jři 19.10. Stíh.z." sheetId="21" r:id="rId13"/>
    <sheet name="II.SCM c Dci Rz" sheetId="7" r:id="rId14"/>
    <sheet name="II.SCM c Dky Rz" sheetId="8" r:id="rId15"/>
    <sheet name="II.SCM c Dci Stih.z." sheetId="9" r:id="rId16"/>
    <sheet name="II.SCM c Dky Stih.z." sheetId="10" r:id="rId17"/>
  </sheets>
  <definedNames>
    <definedName name="_xlnm.Print_Area" localSheetId="0">'Jky, dky'!$A$1:$N$90</definedName>
    <definedName name="_xlnm.Print_Area" localSheetId="1">'Jři, dci'!$A$1:$N$86</definedName>
  </definedNames>
  <calcPr calcId="125725"/>
</workbook>
</file>

<file path=xl/calcChain.xml><?xml version="1.0" encoding="utf-8"?>
<calcChain xmlns="http://schemas.openxmlformats.org/spreadsheetml/2006/main">
  <c r="N84" i="1"/>
  <c r="M84"/>
  <c r="M35"/>
  <c r="M31"/>
  <c r="M32"/>
  <c r="M37"/>
  <c r="M40"/>
  <c r="M33"/>
  <c r="M38"/>
  <c r="M27"/>
  <c r="M26"/>
  <c r="M28"/>
  <c r="M25"/>
  <c r="M30"/>
  <c r="M36"/>
  <c r="M42"/>
  <c r="M41"/>
  <c r="M34"/>
  <c r="M39"/>
  <c r="M43"/>
  <c r="M44"/>
  <c r="M45"/>
  <c r="M48"/>
  <c r="M50"/>
  <c r="M53"/>
  <c r="M54"/>
  <c r="M55"/>
  <c r="M56"/>
  <c r="M59"/>
  <c r="M49"/>
  <c r="M51"/>
  <c r="M57"/>
  <c r="M61"/>
  <c r="M58"/>
  <c r="M52"/>
  <c r="M62"/>
  <c r="M60"/>
  <c r="M66"/>
  <c r="M65"/>
  <c r="M71"/>
  <c r="M72"/>
  <c r="M70"/>
  <c r="M73"/>
  <c r="M74"/>
  <c r="M76"/>
  <c r="M77"/>
  <c r="M68"/>
  <c r="M69"/>
  <c r="M67"/>
  <c r="M78"/>
  <c r="M79"/>
  <c r="M75"/>
  <c r="M82"/>
  <c r="M83"/>
  <c r="M81"/>
  <c r="M85"/>
  <c r="M86"/>
  <c r="M80"/>
  <c r="M14"/>
  <c r="M15"/>
  <c r="M16"/>
  <c r="M18"/>
  <c r="M17"/>
  <c r="M19"/>
  <c r="M20"/>
  <c r="M21"/>
  <c r="M22"/>
  <c r="M13"/>
  <c r="M29"/>
  <c r="M14" i="2"/>
  <c r="M15"/>
  <c r="M17"/>
  <c r="M16"/>
  <c r="M19"/>
  <c r="M18"/>
  <c r="M21"/>
  <c r="M20"/>
  <c r="M22"/>
  <c r="M24"/>
  <c r="M25"/>
  <c r="M26"/>
  <c r="M23"/>
  <c r="M29"/>
  <c r="M32"/>
  <c r="M33"/>
  <c r="M37"/>
  <c r="M35"/>
  <c r="M30"/>
  <c r="M38"/>
  <c r="M34"/>
  <c r="M31"/>
  <c r="M39"/>
  <c r="M40"/>
  <c r="M41"/>
  <c r="M42"/>
  <c r="M36"/>
  <c r="M44"/>
  <c r="M46"/>
  <c r="M45"/>
  <c r="M47"/>
  <c r="M43"/>
  <c r="M50"/>
  <c r="M51"/>
  <c r="M52"/>
  <c r="M55"/>
  <c r="M56"/>
  <c r="M54"/>
  <c r="M58"/>
  <c r="M57"/>
  <c r="M60"/>
  <c r="M61"/>
  <c r="M53"/>
  <c r="M64"/>
  <c r="M59"/>
  <c r="M62"/>
  <c r="M65"/>
  <c r="M63"/>
  <c r="M66"/>
  <c r="M72"/>
  <c r="M73"/>
  <c r="M79"/>
  <c r="M74"/>
  <c r="M80"/>
  <c r="M75"/>
  <c r="M71"/>
  <c r="M78"/>
  <c r="M76"/>
  <c r="M81"/>
  <c r="M84"/>
  <c r="M82"/>
  <c r="M70"/>
  <c r="M77"/>
  <c r="M83"/>
  <c r="M86"/>
  <c r="M87"/>
  <c r="M89"/>
  <c r="M85"/>
  <c r="M90"/>
  <c r="M88"/>
  <c r="M13"/>
  <c r="S11" i="21"/>
  <c r="S8"/>
  <c r="S7"/>
  <c r="S6"/>
  <c r="R10"/>
  <c r="R9"/>
  <c r="R5"/>
  <c r="M9" i="20"/>
  <c r="M8"/>
  <c r="M7"/>
  <c r="M6"/>
  <c r="L11"/>
  <c r="L10"/>
  <c r="L5"/>
  <c r="K12" i="19"/>
  <c r="K16"/>
  <c r="K8"/>
  <c r="J7"/>
  <c r="J9"/>
  <c r="J10"/>
  <c r="J13"/>
  <c r="J14"/>
  <c r="J15"/>
  <c r="J6"/>
  <c r="O37" i="12"/>
  <c r="O36"/>
  <c r="O35"/>
  <c r="O33"/>
  <c r="O32"/>
  <c r="O29"/>
  <c r="O28"/>
  <c r="O26"/>
  <c r="O23"/>
  <c r="O21"/>
  <c r="O17"/>
  <c r="O11"/>
  <c r="N86" i="2"/>
  <c r="N88"/>
  <c r="N60" i="1"/>
  <c r="N62"/>
  <c r="M51" i="18"/>
  <c r="M50"/>
  <c r="M49"/>
  <c r="M48"/>
  <c r="M47"/>
  <c r="M46"/>
  <c r="M43"/>
  <c r="M42"/>
  <c r="M40"/>
  <c r="M39"/>
  <c r="M38"/>
  <c r="M37"/>
  <c r="M31"/>
  <c r="M30"/>
  <c r="M29"/>
  <c r="M27"/>
  <c r="M24"/>
  <c r="M23"/>
  <c r="L45"/>
  <c r="L41"/>
  <c r="L36"/>
  <c r="L35"/>
  <c r="L34"/>
  <c r="L33"/>
  <c r="L32"/>
  <c r="L28"/>
  <c r="L26"/>
  <c r="L25"/>
  <c r="N61"/>
  <c r="N63"/>
  <c r="N70"/>
  <c r="N71"/>
  <c r="N73"/>
  <c r="N75"/>
  <c r="N78"/>
  <c r="N79"/>
  <c r="N80"/>
  <c r="N81"/>
  <c r="N83"/>
  <c r="N87"/>
  <c r="N88"/>
  <c r="N91"/>
  <c r="N93"/>
  <c r="N97"/>
  <c r="M42" i="17"/>
  <c r="M41"/>
  <c r="M40"/>
  <c r="M39"/>
  <c r="M38"/>
  <c r="M37"/>
  <c r="M36"/>
  <c r="M32"/>
  <c r="M31"/>
  <c r="M30"/>
  <c r="M28"/>
  <c r="M26"/>
  <c r="M24"/>
  <c r="M23"/>
  <c r="M22"/>
  <c r="M19"/>
  <c r="M18"/>
  <c r="M12"/>
  <c r="M10"/>
  <c r="M9"/>
  <c r="L40"/>
  <c r="L39"/>
  <c r="L38"/>
  <c r="L37"/>
  <c r="L35"/>
  <c r="L34"/>
  <c r="L33"/>
  <c r="L29"/>
  <c r="L27"/>
  <c r="L25"/>
  <c r="L21"/>
  <c r="L20"/>
  <c r="L17"/>
  <c r="L16"/>
  <c r="L15"/>
  <c r="L14"/>
  <c r="L13"/>
  <c r="L11"/>
  <c r="L8"/>
  <c r="L7"/>
  <c r="L6"/>
  <c r="L5"/>
  <c r="L4"/>
  <c r="L70"/>
  <c r="M95" i="18"/>
  <c r="M94"/>
  <c r="M92"/>
  <c r="M90"/>
  <c r="M89"/>
  <c r="M86"/>
  <c r="M84"/>
  <c r="M77"/>
  <c r="M74"/>
  <c r="M72"/>
  <c r="M67"/>
  <c r="M65"/>
  <c r="M64"/>
  <c r="M62"/>
  <c r="M60"/>
  <c r="M59"/>
  <c r="M58"/>
  <c r="M57"/>
  <c r="M56"/>
  <c r="L21"/>
  <c r="M22"/>
  <c r="M16"/>
  <c r="M4"/>
  <c r="M5"/>
  <c r="M6"/>
  <c r="M7"/>
  <c r="M8"/>
  <c r="M9"/>
  <c r="M10"/>
  <c r="M11"/>
  <c r="M12"/>
  <c r="M13"/>
  <c r="M14"/>
  <c r="M15"/>
  <c r="M3"/>
  <c r="L84" i="17"/>
  <c r="L85"/>
  <c r="L86"/>
  <c r="L87"/>
  <c r="L88"/>
  <c r="L89"/>
  <c r="L90"/>
  <c r="L91"/>
  <c r="L92"/>
  <c r="L93"/>
  <c r="L94"/>
  <c r="L95"/>
  <c r="L83"/>
  <c r="L78"/>
  <c r="L74"/>
  <c r="L73"/>
  <c r="L71"/>
  <c r="L69"/>
  <c r="L61"/>
  <c r="L57"/>
  <c r="L52"/>
  <c r="L51"/>
  <c r="L50"/>
  <c r="L48"/>
  <c r="N26" i="2"/>
  <c r="N22"/>
  <c r="N45" i="1"/>
  <c r="N44"/>
  <c r="N39"/>
  <c r="N33"/>
  <c r="N79"/>
  <c r="N83"/>
  <c r="N86"/>
  <c r="N81"/>
  <c r="N39" i="16"/>
  <c r="N40"/>
  <c r="N41"/>
  <c r="N42"/>
  <c r="N43"/>
  <c r="N44"/>
  <c r="N45"/>
  <c r="N48"/>
  <c r="N49"/>
  <c r="N50"/>
  <c r="N51"/>
  <c r="N52"/>
  <c r="N53"/>
  <c r="N54"/>
  <c r="N55"/>
  <c r="N56"/>
  <c r="N57"/>
  <c r="N58"/>
  <c r="N59"/>
  <c r="N37"/>
  <c r="K7"/>
  <c r="K8"/>
  <c r="K9"/>
  <c r="K10"/>
  <c r="K11"/>
  <c r="K13"/>
  <c r="K14"/>
  <c r="K15"/>
  <c r="K16"/>
  <c r="K17"/>
  <c r="K18"/>
  <c r="K19"/>
  <c r="K20"/>
  <c r="K21"/>
  <c r="K22"/>
  <c r="K23"/>
  <c r="K24"/>
  <c r="K25"/>
  <c r="K26"/>
  <c r="K27"/>
  <c r="K30"/>
  <c r="K6"/>
  <c r="M47" i="15"/>
  <c r="L62"/>
  <c r="M61"/>
  <c r="M54"/>
  <c r="M46"/>
  <c r="M6" i="14"/>
  <c r="M14"/>
  <c r="M19"/>
  <c r="M21"/>
  <c r="M22"/>
  <c r="M23"/>
  <c r="M24"/>
  <c r="M25"/>
  <c r="M26"/>
  <c r="M28"/>
  <c r="M4"/>
  <c r="M57" i="15"/>
  <c r="M58"/>
  <c r="M59"/>
  <c r="M69"/>
  <c r="M68"/>
  <c r="M67"/>
  <c r="M55"/>
  <c r="M48"/>
  <c r="M45"/>
  <c r="M43"/>
  <c r="M41"/>
  <c r="M40"/>
  <c r="M39"/>
  <c r="L42"/>
  <c r="L44"/>
  <c r="L49"/>
  <c r="L50"/>
  <c r="L51"/>
  <c r="L52"/>
  <c r="L53"/>
  <c r="L56"/>
  <c r="L60"/>
  <c r="L63"/>
  <c r="L64"/>
  <c r="L65"/>
  <c r="L66"/>
  <c r="L69"/>
  <c r="L38"/>
  <c r="L24"/>
  <c r="L25"/>
  <c r="L26"/>
  <c r="L27"/>
  <c r="L28"/>
  <c r="L29"/>
  <c r="L30"/>
  <c r="L31"/>
  <c r="L32"/>
  <c r="L33"/>
  <c r="L34"/>
  <c r="L23"/>
  <c r="L4"/>
  <c r="L5"/>
  <c r="L6"/>
  <c r="L7"/>
  <c r="L8"/>
  <c r="L9"/>
  <c r="L10"/>
  <c r="L11"/>
  <c r="L12"/>
  <c r="L13"/>
  <c r="L14"/>
  <c r="L15"/>
  <c r="L16"/>
  <c r="L17"/>
  <c r="L3"/>
  <c r="L55" i="14"/>
  <c r="L56"/>
  <c r="L57"/>
  <c r="L58"/>
  <c r="L59"/>
  <c r="L60"/>
  <c r="L54"/>
  <c r="L37"/>
  <c r="L38"/>
  <c r="L39"/>
  <c r="L40"/>
  <c r="L41"/>
  <c r="L42"/>
  <c r="L43"/>
  <c r="L44"/>
  <c r="L45"/>
  <c r="L46"/>
  <c r="L47"/>
  <c r="L48"/>
  <c r="L36"/>
  <c r="L27"/>
  <c r="L20"/>
  <c r="L18"/>
  <c r="L17"/>
  <c r="L16"/>
  <c r="L15"/>
  <c r="L13"/>
  <c r="L12"/>
  <c r="L11"/>
  <c r="L10"/>
  <c r="L9"/>
  <c r="L8"/>
  <c r="L7"/>
  <c r="L5"/>
  <c r="L3"/>
  <c r="N25" i="12"/>
  <c r="N22"/>
  <c r="N20"/>
  <c r="N14"/>
  <c r="N10"/>
  <c r="N9"/>
  <c r="N8"/>
  <c r="N7"/>
  <c r="N5"/>
  <c r="N4"/>
  <c r="M37" i="13"/>
  <c r="M17"/>
  <c r="M30"/>
  <c r="M16"/>
  <c r="M15"/>
  <c r="L46"/>
  <c r="K46"/>
  <c r="L45"/>
  <c r="K45"/>
  <c r="L44"/>
  <c r="K44"/>
  <c r="L43"/>
  <c r="K43"/>
  <c r="L42"/>
  <c r="K42"/>
  <c r="L41"/>
  <c r="K41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L3"/>
  <c r="K3"/>
  <c r="M13" i="12"/>
  <c r="M6"/>
  <c r="M3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L3"/>
  <c r="K3"/>
  <c r="M39" i="7" l="1"/>
  <c r="L39" i="9"/>
  <c r="M39" s="1"/>
  <c r="L41" i="10"/>
  <c r="J9" i="8"/>
  <c r="J8"/>
  <c r="K19" i="11"/>
  <c r="K20"/>
  <c r="K18"/>
  <c r="M20"/>
  <c r="M19"/>
  <c r="M18"/>
  <c r="J20"/>
  <c r="J19"/>
  <c r="J18"/>
  <c r="J17"/>
  <c r="M17" s="1"/>
  <c r="M5"/>
  <c r="J13"/>
  <c r="K13" s="1"/>
  <c r="J12"/>
  <c r="L13" s="1"/>
  <c r="J8"/>
  <c r="J7"/>
  <c r="J6"/>
  <c r="J5"/>
  <c r="M7" s="1"/>
  <c r="N89" i="2"/>
  <c r="N84"/>
  <c r="N85"/>
  <c r="N87"/>
  <c r="N46"/>
  <c r="L20" i="11" l="1"/>
  <c r="M6"/>
  <c r="M12"/>
  <c r="L19"/>
  <c r="M13"/>
  <c r="M8"/>
  <c r="L17"/>
  <c r="L18"/>
  <c r="K6"/>
  <c r="K8"/>
  <c r="L6"/>
  <c r="L7"/>
  <c r="K7"/>
  <c r="L8"/>
  <c r="N23" i="2"/>
  <c r="N65" l="1"/>
  <c r="N63"/>
  <c r="N57" i="1"/>
  <c r="N80"/>
  <c r="N68"/>
  <c r="N85"/>
  <c r="N70"/>
  <c r="N75"/>
  <c r="N82"/>
  <c r="N73"/>
  <c r="N76"/>
  <c r="N72"/>
  <c r="N74"/>
  <c r="N69"/>
  <c r="N71"/>
  <c r="N67"/>
  <c r="N78"/>
  <c r="N65"/>
  <c r="N66"/>
  <c r="N77"/>
  <c r="N80" i="2"/>
  <c r="N81"/>
  <c r="N78"/>
  <c r="N76"/>
  <c r="N73"/>
  <c r="N90"/>
  <c r="N79"/>
  <c r="N74"/>
  <c r="N83"/>
  <c r="N70"/>
  <c r="N77"/>
  <c r="N82"/>
  <c r="N71"/>
  <c r="N72"/>
  <c r="N75"/>
  <c r="L42" i="10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R40" s="1"/>
  <c r="L13"/>
  <c r="L12"/>
  <c r="P37" s="1"/>
  <c r="L11"/>
  <c r="L10"/>
  <c r="M10" s="1"/>
  <c r="L9"/>
  <c r="L8"/>
  <c r="Q35" s="1"/>
  <c r="L38" i="9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R38" s="1"/>
  <c r="L19"/>
  <c r="M19" s="1"/>
  <c r="L18"/>
  <c r="L17"/>
  <c r="M17" s="1"/>
  <c r="P16"/>
  <c r="L16"/>
  <c r="M16" s="1"/>
  <c r="P15"/>
  <c r="L15"/>
  <c r="L14"/>
  <c r="L13"/>
  <c r="M13" s="1"/>
  <c r="L12"/>
  <c r="M12" s="1"/>
  <c r="L11"/>
  <c r="L10"/>
  <c r="L9"/>
  <c r="P18" s="1"/>
  <c r="L8"/>
  <c r="Q33" s="1"/>
  <c r="J44" i="8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39" i="7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K15" s="1"/>
  <c r="J14"/>
  <c r="K14" s="1"/>
  <c r="J13"/>
  <c r="J12"/>
  <c r="J11"/>
  <c r="K11" s="1"/>
  <c r="J10"/>
  <c r="N35" s="1"/>
  <c r="J9"/>
  <c r="K9" s="1"/>
  <c r="J8"/>
  <c r="M38" s="1"/>
  <c r="K19" l="1"/>
  <c r="K23"/>
  <c r="K18"/>
  <c r="K22"/>
  <c r="K13"/>
  <c r="K17"/>
  <c r="K21"/>
  <c r="K12"/>
  <c r="K16"/>
  <c r="K20"/>
  <c r="M16" i="10"/>
  <c r="M20"/>
  <c r="M24"/>
  <c r="M28"/>
  <c r="M36"/>
  <c r="M40"/>
  <c r="M11"/>
  <c r="M15"/>
  <c r="M19"/>
  <c r="M23"/>
  <c r="M27"/>
  <c r="M31"/>
  <c r="M35"/>
  <c r="M39"/>
  <c r="M30"/>
  <c r="M18"/>
  <c r="M22"/>
  <c r="M26"/>
  <c r="M34"/>
  <c r="M38"/>
  <c r="M9"/>
  <c r="M13"/>
  <c r="M17"/>
  <c r="M21"/>
  <c r="M25"/>
  <c r="M29"/>
  <c r="M33"/>
  <c r="M37"/>
  <c r="M42"/>
  <c r="M32"/>
  <c r="Q11" i="9"/>
  <c r="M14"/>
  <c r="M20"/>
  <c r="M32"/>
  <c r="M11"/>
  <c r="M18"/>
  <c r="M23"/>
  <c r="M35"/>
  <c r="O9"/>
  <c r="Q13"/>
  <c r="Q19"/>
  <c r="M22"/>
  <c r="M26"/>
  <c r="M30"/>
  <c r="M34"/>
  <c r="M38"/>
  <c r="M24"/>
  <c r="M28"/>
  <c r="Q12"/>
  <c r="M15"/>
  <c r="M31"/>
  <c r="Q10"/>
  <c r="Q14"/>
  <c r="M21"/>
  <c r="M25"/>
  <c r="M29"/>
  <c r="M33"/>
  <c r="M37"/>
  <c r="M10"/>
  <c r="M36"/>
  <c r="M27"/>
  <c r="M17" i="8"/>
  <c r="M19"/>
  <c r="K9"/>
  <c r="K11"/>
  <c r="M15"/>
  <c r="M13"/>
  <c r="K12"/>
  <c r="M16"/>
  <c r="M20"/>
  <c r="M22"/>
  <c r="K14"/>
  <c r="K16"/>
  <c r="K18"/>
  <c r="K20"/>
  <c r="K22"/>
  <c r="K24"/>
  <c r="K26"/>
  <c r="K28"/>
  <c r="K30"/>
  <c r="K32"/>
  <c r="K34"/>
  <c r="M21"/>
  <c r="M23"/>
  <c r="K13"/>
  <c r="K15"/>
  <c r="K17"/>
  <c r="K19"/>
  <c r="K21"/>
  <c r="K23"/>
  <c r="K25"/>
  <c r="K27"/>
  <c r="K29"/>
  <c r="K31"/>
  <c r="K33"/>
  <c r="K10"/>
  <c r="M14"/>
  <c r="M18"/>
  <c r="M14" i="10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R41"/>
  <c r="P42"/>
  <c r="M8"/>
  <c r="Q9"/>
  <c r="Q10"/>
  <c r="Q11"/>
  <c r="O41"/>
  <c r="O42"/>
  <c r="O9"/>
  <c r="O10"/>
  <c r="O11"/>
  <c r="O12"/>
  <c r="Q13"/>
  <c r="M41"/>
  <c r="M12"/>
  <c r="O13"/>
  <c r="O14"/>
  <c r="Q15"/>
  <c r="P16"/>
  <c r="Q17"/>
  <c r="Q18"/>
  <c r="Q19"/>
  <c r="Q20"/>
  <c r="P21"/>
  <c r="Q22"/>
  <c r="R23"/>
  <c r="R24"/>
  <c r="Q25"/>
  <c r="P26"/>
  <c r="Q27"/>
  <c r="P28"/>
  <c r="R29"/>
  <c r="R30"/>
  <c r="R31"/>
  <c r="Q32"/>
  <c r="R33"/>
  <c r="Q34"/>
  <c r="R36"/>
  <c r="R38"/>
  <c r="R39"/>
  <c r="M9" i="9"/>
  <c r="O10"/>
  <c r="O11"/>
  <c r="O12"/>
  <c r="O13"/>
  <c r="O14"/>
  <c r="O15"/>
  <c r="O16"/>
  <c r="O17"/>
  <c r="O18"/>
  <c r="O19"/>
  <c r="O20"/>
  <c r="R21"/>
  <c r="R22"/>
  <c r="Q23"/>
  <c r="Q24"/>
  <c r="Q25"/>
  <c r="Q26"/>
  <c r="R27"/>
  <c r="Q28"/>
  <c r="P29"/>
  <c r="Q30"/>
  <c r="R31"/>
  <c r="R32"/>
  <c r="P34"/>
  <c r="P35"/>
  <c r="R36"/>
  <c r="R37"/>
  <c r="O21"/>
  <c r="O22"/>
  <c r="O24"/>
  <c r="O25"/>
  <c r="O26"/>
  <c r="O27"/>
  <c r="O28"/>
  <c r="O29"/>
  <c r="O30"/>
  <c r="O31"/>
  <c r="O32"/>
  <c r="O33"/>
  <c r="O34"/>
  <c r="O35"/>
  <c r="O36"/>
  <c r="O37"/>
  <c r="O38"/>
  <c r="O23"/>
  <c r="P17"/>
  <c r="M24" i="8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K35"/>
  <c r="K36"/>
  <c r="K37"/>
  <c r="K38"/>
  <c r="K39"/>
  <c r="K40"/>
  <c r="K41"/>
  <c r="K42"/>
  <c r="K43"/>
  <c r="K44"/>
  <c r="M9"/>
  <c r="M10"/>
  <c r="M11"/>
  <c r="M12"/>
  <c r="K25" i="7"/>
  <c r="K27"/>
  <c r="K29"/>
  <c r="K31"/>
  <c r="K33"/>
  <c r="K35"/>
  <c r="K39"/>
  <c r="M9"/>
  <c r="M10"/>
  <c r="N11"/>
  <c r="N12"/>
  <c r="O13"/>
  <c r="N14"/>
  <c r="O15"/>
  <c r="O16"/>
  <c r="O17"/>
  <c r="O18"/>
  <c r="N19"/>
  <c r="O20"/>
  <c r="O21"/>
  <c r="O22"/>
  <c r="K26"/>
  <c r="K28"/>
  <c r="K30"/>
  <c r="K32"/>
  <c r="K34"/>
  <c r="K36"/>
  <c r="K38"/>
  <c r="K10"/>
  <c r="M11"/>
  <c r="M12"/>
  <c r="M13"/>
  <c r="M14"/>
  <c r="M15"/>
  <c r="M16"/>
  <c r="M17"/>
  <c r="M18"/>
  <c r="M19"/>
  <c r="M20"/>
  <c r="M21"/>
  <c r="M22"/>
  <c r="M23"/>
  <c r="P24"/>
  <c r="P25"/>
  <c r="N26"/>
  <c r="N27"/>
  <c r="P28"/>
  <c r="O29"/>
  <c r="O30"/>
  <c r="O31"/>
  <c r="P32"/>
  <c r="P33"/>
  <c r="O34"/>
  <c r="P36"/>
  <c r="P37"/>
  <c r="O38"/>
  <c r="O9"/>
  <c r="K24"/>
  <c r="K37"/>
  <c r="M24"/>
  <c r="M25"/>
  <c r="M26"/>
  <c r="M27"/>
  <c r="M28"/>
  <c r="M29"/>
  <c r="M30"/>
  <c r="M31"/>
  <c r="M32"/>
  <c r="M33"/>
  <c r="M34"/>
  <c r="M35"/>
  <c r="M36"/>
  <c r="M37"/>
  <c r="N20" i="2" l="1"/>
  <c r="N58"/>
  <c r="N62"/>
  <c r="N59"/>
  <c r="N60"/>
  <c r="N54"/>
  <c r="N66"/>
  <c r="N64"/>
  <c r="N53"/>
  <c r="N61"/>
  <c r="N51"/>
  <c r="N52"/>
  <c r="N57"/>
  <c r="N50"/>
  <c r="N56"/>
  <c r="N55"/>
  <c r="N41"/>
  <c r="N30"/>
  <c r="N37"/>
  <c r="N31"/>
  <c r="N36"/>
  <c r="N47"/>
  <c r="N32"/>
  <c r="N44"/>
  <c r="N42"/>
  <c r="N40"/>
  <c r="N43"/>
  <c r="N38"/>
  <c r="N34"/>
  <c r="N35"/>
  <c r="N45"/>
  <c r="N33"/>
  <c r="N29"/>
  <c r="N39"/>
  <c r="N25"/>
  <c r="N21"/>
  <c r="N16"/>
  <c r="N18"/>
  <c r="N15"/>
  <c r="N17"/>
  <c r="N24"/>
  <c r="N13"/>
  <c r="N19"/>
  <c r="N14"/>
  <c r="N54" i="1"/>
  <c r="N55"/>
  <c r="N50"/>
  <c r="N52"/>
  <c r="N58"/>
  <c r="N53"/>
  <c r="N51"/>
  <c r="N59"/>
  <c r="N56"/>
  <c r="N61"/>
  <c r="N49"/>
  <c r="N48"/>
  <c r="N43"/>
  <c r="N36"/>
  <c r="N35"/>
  <c r="N40"/>
  <c r="N42"/>
  <c r="N34"/>
  <c r="N30"/>
  <c r="N27"/>
  <c r="N41"/>
  <c r="N38"/>
  <c r="N26"/>
  <c r="N37"/>
  <c r="N29"/>
  <c r="N32"/>
  <c r="N31"/>
  <c r="N28"/>
  <c r="N25"/>
  <c r="N16"/>
  <c r="N13"/>
  <c r="N21"/>
  <c r="N22"/>
  <c r="N17"/>
  <c r="N20"/>
  <c r="N19"/>
  <c r="N15"/>
  <c r="N18"/>
  <c r="N14" l="1"/>
</calcChain>
</file>

<file path=xl/sharedStrings.xml><?xml version="1.0" encoding="utf-8"?>
<sst xmlns="http://schemas.openxmlformats.org/spreadsheetml/2006/main" count="2466" uniqueCount="660">
  <si>
    <t>Rz</t>
  </si>
  <si>
    <t>Stíh.z.</t>
  </si>
  <si>
    <t xml:space="preserve">Rz </t>
  </si>
  <si>
    <t>Celkem body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</si>
  <si>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</si>
  <si>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</si>
  <si>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</si>
  <si>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</si>
  <si>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</si>
  <si>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</si>
  <si>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</si>
  <si>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</si>
  <si>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</si>
  <si>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</si>
  <si>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</si>
  <si>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</si>
  <si>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</si>
  <si>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Letohrad</t>
  </si>
  <si>
    <t>Jilemnice</t>
  </si>
  <si>
    <t>Suchá Petra</t>
  </si>
  <si>
    <t>Teplá Eliška</t>
  </si>
  <si>
    <t>Smetanová Barbora</t>
  </si>
  <si>
    <t>14.</t>
  </si>
  <si>
    <t>15.</t>
  </si>
  <si>
    <t>16.</t>
  </si>
  <si>
    <t>Karlík Mikuláš</t>
  </si>
  <si>
    <t>Hornig Vítězslav</t>
  </si>
  <si>
    <t>Hájek Matěj</t>
  </si>
  <si>
    <t>1)</t>
  </si>
  <si>
    <t>2)</t>
  </si>
  <si>
    <t>3)</t>
  </si>
  <si>
    <t>4)</t>
  </si>
  <si>
    <t>Kánský Petr</t>
  </si>
  <si>
    <t>17.</t>
  </si>
  <si>
    <t>Soukup Ondřej</t>
  </si>
  <si>
    <t>3) KL MČR Let.</t>
  </si>
  <si>
    <t>Voborníková Tereza</t>
  </si>
  <si>
    <t>Macková Veronika</t>
  </si>
  <si>
    <t>Franzová Emma</t>
  </si>
  <si>
    <t>Franzová Hana</t>
  </si>
  <si>
    <t>18.</t>
  </si>
  <si>
    <t>19.</t>
  </si>
  <si>
    <t>20.</t>
  </si>
  <si>
    <t>Bartůňková Andrea</t>
  </si>
  <si>
    <t>Babánková Bára</t>
  </si>
  <si>
    <t>21.</t>
  </si>
  <si>
    <t>Žváček Vladimír</t>
  </si>
  <si>
    <t>Kabrda Josef</t>
  </si>
  <si>
    <t>Valíček Robert</t>
  </si>
  <si>
    <t>Palla Martin</t>
  </si>
  <si>
    <t>Jandová Tereza</t>
  </si>
  <si>
    <t>Žitná Tereza</t>
  </si>
  <si>
    <t>Kocián Jakub</t>
  </si>
  <si>
    <t>5)</t>
  </si>
  <si>
    <t>1) MTB Jbc</t>
  </si>
  <si>
    <t>Štvrtecký Jakub</t>
  </si>
  <si>
    <t>Mareček Jonáš</t>
  </si>
  <si>
    <t>Abrahám Luděk</t>
  </si>
  <si>
    <t>Saska Matěj</t>
  </si>
  <si>
    <t>Lušovský Jan</t>
  </si>
  <si>
    <t>Trejbalová Renáta</t>
  </si>
  <si>
    <t>Křižovičová Martina</t>
  </si>
  <si>
    <t>Svobodová Agáta</t>
  </si>
  <si>
    <t>Grusz Marek</t>
  </si>
  <si>
    <t>Martínek Aleš</t>
  </si>
  <si>
    <t>DNS</t>
  </si>
  <si>
    <t>Petříková Michaela</t>
  </si>
  <si>
    <t>Svrčková Julie</t>
  </si>
  <si>
    <t>Elicerová Kateřina</t>
  </si>
  <si>
    <t>ZHS</t>
  </si>
  <si>
    <t>DNF</t>
  </si>
  <si>
    <t>Svítil Michal</t>
  </si>
  <si>
    <t>MČR v biatlonu na horských kolech Jablonec n.N. (Rz)</t>
  </si>
  <si>
    <t>MČR  KL Letohrad (Rz, Stíh.z.)</t>
  </si>
  <si>
    <t xml:space="preserve">Pozn.: </t>
  </si>
  <si>
    <t>body</t>
  </si>
  <si>
    <t>Poř.:</t>
  </si>
  <si>
    <t>nar.</t>
  </si>
  <si>
    <t>čas startu</t>
  </si>
  <si>
    <t>čas cíl</t>
  </si>
  <si>
    <t>L</t>
  </si>
  <si>
    <t>S</t>
  </si>
  <si>
    <t>výsl.čas</t>
  </si>
  <si>
    <t>ztráta</t>
  </si>
  <si>
    <t>jky</t>
  </si>
  <si>
    <t>dky B</t>
  </si>
  <si>
    <t>dky A</t>
  </si>
  <si>
    <t>Polednová Klára</t>
  </si>
  <si>
    <t>Hanušová Štěpánka</t>
  </si>
  <si>
    <t>Masaříková Gabriela</t>
  </si>
  <si>
    <t>Bergerová Magdalena</t>
  </si>
  <si>
    <t>Kubíčková Nikita</t>
  </si>
  <si>
    <t>Gotvaldová Kateřina</t>
  </si>
  <si>
    <t>Doležalová Zuzana</t>
  </si>
  <si>
    <t>Pavlů Kateřina</t>
  </si>
  <si>
    <t>Tomášková Veronika</t>
  </si>
  <si>
    <t xml:space="preserve">Bártová Lenka </t>
  </si>
  <si>
    <t>Špinarová Karolína</t>
  </si>
  <si>
    <t>Kašparová Michaela</t>
  </si>
  <si>
    <t>Orálková Kamila</t>
  </si>
  <si>
    <t>Oklamčáková Anna</t>
  </si>
  <si>
    <t>Bergerová Veronika</t>
  </si>
  <si>
    <t>Mikysková Svatava</t>
  </si>
  <si>
    <t>jři</t>
  </si>
  <si>
    <t>dci B</t>
  </si>
  <si>
    <t>dci A</t>
  </si>
  <si>
    <t>Babánek Adam</t>
  </si>
  <si>
    <t>Semirád Jan</t>
  </si>
  <si>
    <t>Hasman Marek</t>
  </si>
  <si>
    <t>Zaoral Michal</t>
  </si>
  <si>
    <t>Mikšík Matěj</t>
  </si>
  <si>
    <t>Netrval Jakub</t>
  </si>
  <si>
    <t>Költö Matěj Theo</t>
  </si>
  <si>
    <t>Harcula Michal</t>
  </si>
  <si>
    <t>Řezáč Tomáš</t>
  </si>
  <si>
    <t>Bryscejn Ondřej</t>
  </si>
  <si>
    <t>Hermann Jakub</t>
  </si>
  <si>
    <t>SKPKornspitz</t>
  </si>
  <si>
    <t>SK NMNM</t>
  </si>
  <si>
    <t>Žůrková Anna</t>
  </si>
  <si>
    <t>SG JBC</t>
  </si>
  <si>
    <t>Svobodová Eliška</t>
  </si>
  <si>
    <t>Dušková Anna</t>
  </si>
  <si>
    <t>Durdová Michaela</t>
  </si>
  <si>
    <t>Kapslovna</t>
  </si>
  <si>
    <t>Hůrková Johanka</t>
  </si>
  <si>
    <t>Martinková Monika</t>
  </si>
  <si>
    <t>Hendrychová Anežka</t>
  </si>
  <si>
    <t>Köhlerová Eliška</t>
  </si>
  <si>
    <t>Mánek Ondřej</t>
  </si>
  <si>
    <t>Tatran</t>
  </si>
  <si>
    <t>Vondráček Jakub</t>
  </si>
  <si>
    <t>Smetana Prokop</t>
  </si>
  <si>
    <t>SK Rover</t>
  </si>
  <si>
    <t>Hák Petr</t>
  </si>
  <si>
    <t>Dvořák Martin</t>
  </si>
  <si>
    <t>Veselý Jaroslav</t>
  </si>
  <si>
    <t xml:space="preserve">Rambová Nina </t>
  </si>
  <si>
    <t xml:space="preserve">Mikyska Tomáš </t>
  </si>
  <si>
    <t xml:space="preserve">Hrouda Václav </t>
  </si>
  <si>
    <t xml:space="preserve">Mánek Jiří </t>
  </si>
  <si>
    <t xml:space="preserve">Kudrnáč Jakub </t>
  </si>
  <si>
    <t xml:space="preserve">Kaplan Jáchym </t>
  </si>
  <si>
    <t xml:space="preserve">Kohout Jakub </t>
  </si>
  <si>
    <t>DSQ</t>
  </si>
  <si>
    <t>Průměr</t>
  </si>
  <si>
    <t xml:space="preserve">Motlová Lucie </t>
  </si>
  <si>
    <t xml:space="preserve">Drbohlav Matěj </t>
  </si>
  <si>
    <r>
      <t xml:space="preserve">5) KL Jil </t>
    </r>
    <r>
      <rPr>
        <b/>
        <sz val="12"/>
        <color rgb="FF0000FF"/>
        <rFont val="Calibri"/>
        <family val="2"/>
        <charset val="238"/>
        <scheme val="minor"/>
      </rPr>
      <t>/ Poklj.</t>
    </r>
  </si>
  <si>
    <t xml:space="preserve">Bártová Valérie </t>
  </si>
  <si>
    <t>II. SCM cup KL  Jilemnice</t>
  </si>
  <si>
    <r>
      <t xml:space="preserve">20.10. 2018  Rychlostní závod        7,5km L,S  </t>
    </r>
    <r>
      <rPr>
        <sz val="14"/>
        <rFont val="Calibri"/>
        <family val="2"/>
        <charset val="238"/>
        <scheme val="minor"/>
      </rPr>
      <t xml:space="preserve">(červená L, červená+modrá S, červená Cíl),    </t>
    </r>
    <r>
      <rPr>
        <b/>
        <sz val="14"/>
        <rFont val="Calibri"/>
        <family val="2"/>
        <charset val="238"/>
        <scheme val="minor"/>
      </rPr>
      <t>start 15:55 hod., IS=20"</t>
    </r>
  </si>
  <si>
    <t>12 st.C., polojasno, sucho, studený proměnlivý vítr</t>
  </si>
  <si>
    <t>Junioři + dorostenci</t>
  </si>
  <si>
    <t>St.č.</t>
  </si>
  <si>
    <t>jméno</t>
  </si>
  <si>
    <t>kategorie</t>
  </si>
  <si>
    <t>SCM</t>
  </si>
  <si>
    <t xml:space="preserve">Přirážka </t>
  </si>
  <si>
    <t>celkem</t>
  </si>
  <si>
    <t xml:space="preserve">Bryscejn Ondřej - diskvalifikace - nedodržení pořadí tratí </t>
  </si>
  <si>
    <t>15 st.C., polojasno, sucho,  studený proměnlivý vítr</t>
  </si>
  <si>
    <t>Juniorky + dorostenky</t>
  </si>
  <si>
    <t>22-23</t>
  </si>
  <si>
    <t>12 st.C., polojano, mírný proměnlivý vítr</t>
  </si>
  <si>
    <t>Junioři + Dorostenci</t>
  </si>
  <si>
    <t>klub</t>
  </si>
  <si>
    <t xml:space="preserve">S </t>
  </si>
  <si>
    <t>Přirážka</t>
  </si>
  <si>
    <t>Juniorky + Dorostenky</t>
  </si>
  <si>
    <t xml:space="preserve">Sport § Freizeit  SCM cup 2019 -   juniorky, dorostenky </t>
  </si>
  <si>
    <t>15.6.</t>
  </si>
  <si>
    <t>24.8.</t>
  </si>
  <si>
    <t>31.8. - 1.9.</t>
  </si>
  <si>
    <t xml:space="preserve">28.-29.9. </t>
  </si>
  <si>
    <t>19.-20.10.</t>
  </si>
  <si>
    <t xml:space="preserve">Do celkového součtu počítáno 5 nejl.závodů z 8 startů. </t>
  </si>
  <si>
    <t xml:space="preserve">MSJ KL </t>
  </si>
  <si>
    <t>2) I.SCM c</t>
  </si>
  <si>
    <t>W 19:</t>
  </si>
  <si>
    <t>JW:</t>
  </si>
  <si>
    <r>
      <t xml:space="preserve">I. SCM cup KL NMnM / </t>
    </r>
    <r>
      <rPr>
        <b/>
        <sz val="12"/>
        <color rgb="FF0000FF"/>
        <rFont val="Calibri"/>
        <family val="2"/>
        <charset val="238"/>
        <scheme val="minor"/>
      </rPr>
      <t xml:space="preserve">MSJ KL Raubichi  </t>
    </r>
  </si>
  <si>
    <t>W17:</t>
  </si>
  <si>
    <t>W16:</t>
  </si>
  <si>
    <t>Paulusová Lucie</t>
  </si>
  <si>
    <t xml:space="preserve">Grossmannová Klára </t>
  </si>
  <si>
    <t>Brunátová Denisa</t>
  </si>
  <si>
    <t xml:space="preserve">Kulhánková Anna </t>
  </si>
  <si>
    <t>Schejbalová Tereza</t>
  </si>
  <si>
    <t>Fiedlerová Eliška</t>
  </si>
  <si>
    <t>Bermannová Lucie</t>
  </si>
  <si>
    <t xml:space="preserve">Juřičková Alžběta </t>
  </si>
  <si>
    <t>Buďárková Tereza</t>
  </si>
  <si>
    <t xml:space="preserve">Štveráčková Adéla </t>
  </si>
  <si>
    <t>Kánská Lucie</t>
  </si>
  <si>
    <t>Seidlová Eliška</t>
  </si>
  <si>
    <t xml:space="preserve">Chudějová Andrea </t>
  </si>
  <si>
    <t xml:space="preserve">Hrubá Klára </t>
  </si>
  <si>
    <t xml:space="preserve">Jírová Alžběta </t>
  </si>
  <si>
    <t xml:space="preserve">Plevová Martina </t>
  </si>
  <si>
    <t>Ostrava</t>
  </si>
  <si>
    <t>Smetanová Markéta</t>
  </si>
  <si>
    <t>Šulcová Rozálie</t>
  </si>
  <si>
    <t>M19:</t>
  </si>
  <si>
    <t>M17:</t>
  </si>
  <si>
    <t>M16:</t>
  </si>
  <si>
    <t>Sport § Freizeit  SCM cup 2019 -   junioři, dorostenci</t>
  </si>
  <si>
    <t>Kunčík Matěj</t>
  </si>
  <si>
    <t>Milán Jakub</t>
  </si>
  <si>
    <t xml:space="preserve">Střelka Brno </t>
  </si>
  <si>
    <t>Martan Matyáš</t>
  </si>
  <si>
    <t>Malušek Daniel</t>
  </si>
  <si>
    <t>Kabrda Jonáš</t>
  </si>
  <si>
    <t>Suchodol Vít</t>
  </si>
  <si>
    <t>Berger Ondřej</t>
  </si>
  <si>
    <t>Hála Martin</t>
  </si>
  <si>
    <t xml:space="preserve">Šantora Jáchym </t>
  </si>
  <si>
    <t>Schless Adam</t>
  </si>
  <si>
    <t>Gregor Jan</t>
  </si>
  <si>
    <t>Fajstl Richard</t>
  </si>
  <si>
    <t>Jiránek Ondřej</t>
  </si>
  <si>
    <t>Štolfa Šimon</t>
  </si>
  <si>
    <t>Hrubý Jan</t>
  </si>
  <si>
    <t>Kvaček Antonín</t>
  </si>
  <si>
    <t xml:space="preserve">Paulus Lukáš </t>
  </si>
  <si>
    <t xml:space="preserve">Lustig Adam </t>
  </si>
  <si>
    <t>Gorčíková Natálie</t>
  </si>
  <si>
    <t xml:space="preserve">Holčáková Adéla </t>
  </si>
  <si>
    <t>Miksová Barbora</t>
  </si>
  <si>
    <t>Rychlíková Marie</t>
  </si>
  <si>
    <t xml:space="preserve">Dusilová Karolína </t>
  </si>
  <si>
    <t>Vinklárková Tereza</t>
  </si>
  <si>
    <r>
      <t xml:space="preserve">19.10. 2019   Rychlostní závod        6km L,S  </t>
    </r>
    <r>
      <rPr>
        <sz val="14"/>
        <rFont val="Calibri"/>
        <family val="2"/>
        <charset val="238"/>
        <scheme val="minor"/>
      </rPr>
      <t xml:space="preserve">(červená L, červená S, zelená Cíl),    </t>
    </r>
    <r>
      <rPr>
        <b/>
        <sz val="14"/>
        <rFont val="Calibri"/>
        <family val="2"/>
        <charset val="238"/>
        <scheme val="minor"/>
      </rPr>
      <t>start 15:15 hod., IS=20"</t>
    </r>
  </si>
  <si>
    <r>
      <t xml:space="preserve">20.10. 2019  Stíhací závod        10km LLSS  </t>
    </r>
    <r>
      <rPr>
        <sz val="14"/>
        <rFont val="Calibri"/>
        <family val="2"/>
        <charset val="238"/>
        <scheme val="minor"/>
      </rPr>
      <t xml:space="preserve">(červená L, červená L, červená S, zelená S, zelená Cíl),    </t>
    </r>
    <r>
      <rPr>
        <b/>
        <sz val="14"/>
        <rFont val="Calibri"/>
        <family val="2"/>
        <charset val="238"/>
        <scheme val="minor"/>
      </rPr>
      <t>start 10:15 hod., IS=5"</t>
    </r>
  </si>
  <si>
    <r>
      <t xml:space="preserve">20.10. 2019  Stíhací závod        7,5km LLSS  </t>
    </r>
    <r>
      <rPr>
        <sz val="14"/>
        <rFont val="Calibri"/>
        <family val="2"/>
        <charset val="238"/>
        <scheme val="minor"/>
      </rPr>
      <t xml:space="preserve">(zelená L, zelená L, fialová S, fialová S, fialová Cíl),    </t>
    </r>
    <r>
      <rPr>
        <b/>
        <sz val="14"/>
        <rFont val="Calibri"/>
        <family val="2"/>
        <charset val="238"/>
        <scheme val="minor"/>
      </rPr>
      <t>start 11:05 hod., IS=5"</t>
    </r>
  </si>
  <si>
    <t>100b.</t>
  </si>
  <si>
    <t>95b.</t>
  </si>
  <si>
    <t>JM</t>
  </si>
  <si>
    <t xml:space="preserve">Hornig Vítězslav </t>
  </si>
  <si>
    <t>Mikyska Tomáš</t>
  </si>
  <si>
    <t>Jři 7,5km  L,S</t>
  </si>
  <si>
    <t>Dci 7,5km  L,S</t>
  </si>
  <si>
    <t>M19</t>
  </si>
  <si>
    <t xml:space="preserve">MSJ KL Raubichi </t>
  </si>
  <si>
    <t>JW</t>
  </si>
  <si>
    <t>SKP Kornspitz</t>
  </si>
  <si>
    <t>Jky  6km  L,S</t>
  </si>
  <si>
    <t>St. č.</t>
  </si>
  <si>
    <t>Jméno</t>
  </si>
  <si>
    <t>Kat.</t>
  </si>
  <si>
    <t>Klub</t>
  </si>
  <si>
    <t>Běž. čas</t>
  </si>
  <si>
    <t>SUM</t>
  </si>
  <si>
    <t>Výsl. čas</t>
  </si>
  <si>
    <t>Ztráta</t>
  </si>
  <si>
    <t>Body</t>
  </si>
  <si>
    <t>Kudrnáč Jakub</t>
  </si>
  <si>
    <t>M17</t>
  </si>
  <si>
    <t>Červenka Matěj</t>
  </si>
  <si>
    <t>M16</t>
  </si>
  <si>
    <t>Mánek Jiří</t>
  </si>
  <si>
    <t>Šantora Jáchym</t>
  </si>
  <si>
    <t>Paulus Lukáš</t>
  </si>
  <si>
    <t>Kohout Jakub</t>
  </si>
  <si>
    <t>Lustig Adam</t>
  </si>
  <si>
    <t>Kváček Antonín</t>
  </si>
  <si>
    <t>JM 95b.</t>
  </si>
  <si>
    <t>W19</t>
  </si>
  <si>
    <t>W17</t>
  </si>
  <si>
    <t>Rambová Nina</t>
  </si>
  <si>
    <t>Bártová Lenka</t>
  </si>
  <si>
    <t>W16</t>
  </si>
  <si>
    <t>Kulhánková Anna</t>
  </si>
  <si>
    <t>Motlová Lucie</t>
  </si>
  <si>
    <t>Cempírková Veronika</t>
  </si>
  <si>
    <t>Bártová Valerie</t>
  </si>
  <si>
    <t>Hrubá Klára</t>
  </si>
  <si>
    <t>Chudějová Andrea</t>
  </si>
  <si>
    <t>Holčáková Adéla</t>
  </si>
  <si>
    <t>Grossmannová Klára</t>
  </si>
  <si>
    <t>Jírová Alžběta</t>
  </si>
  <si>
    <t>Štveráčková Adéla</t>
  </si>
  <si>
    <t>Bártová Alexandra</t>
  </si>
  <si>
    <t>JW 95b.</t>
  </si>
  <si>
    <t>M19 95b.</t>
  </si>
  <si>
    <t>Dorostenci M19</t>
  </si>
  <si>
    <t>Pořadí</t>
  </si>
  <si>
    <t>Pozn.</t>
  </si>
  <si>
    <t>---</t>
  </si>
  <si>
    <t>+1:40,0</t>
  </si>
  <si>
    <t>+2:21,0</t>
  </si>
  <si>
    <t>+2:27,0</t>
  </si>
  <si>
    <t>+2:59,0</t>
  </si>
  <si>
    <t>+3:31,0</t>
  </si>
  <si>
    <t>+3:35,0</t>
  </si>
  <si>
    <t>+4:13,0</t>
  </si>
  <si>
    <t>+4:18,0</t>
  </si>
  <si>
    <t>+4:25,0</t>
  </si>
  <si>
    <t>+4:38,0</t>
  </si>
  <si>
    <t>+4:43,0</t>
  </si>
  <si>
    <t>+4:54,0</t>
  </si>
  <si>
    <t>+4:57,0</t>
  </si>
  <si>
    <t>+5:03,0</t>
  </si>
  <si>
    <t>+5:10,0</t>
  </si>
  <si>
    <t>+5:25,0</t>
  </si>
  <si>
    <t>+5:41,0</t>
  </si>
  <si>
    <t>+6:09,0</t>
  </si>
  <si>
    <t>+6:24,0</t>
  </si>
  <si>
    <t>+6:44,0</t>
  </si>
  <si>
    <t>+7:10,0</t>
  </si>
  <si>
    <t>+7:42,0</t>
  </si>
  <si>
    <t>+8:36,0</t>
  </si>
  <si>
    <t>+9:34,0</t>
  </si>
  <si>
    <t>Drbohlav Matěj</t>
  </si>
  <si>
    <t>+10:01,0</t>
  </si>
  <si>
    <t>Patera Lukáš</t>
  </si>
  <si>
    <t>SČB akademie</t>
  </si>
  <si>
    <t>+16:48,0</t>
  </si>
  <si>
    <t>Neklasifikovaní</t>
  </si>
  <si>
    <t>DNF – Vzdal/a</t>
  </si>
  <si>
    <t>Dorostenci M16</t>
  </si>
  <si>
    <t>Střelka Brno</t>
  </si>
  <si>
    <t>+1:04,0</t>
  </si>
  <si>
    <t>+1:05,0</t>
  </si>
  <si>
    <t>+1:32,0</t>
  </si>
  <si>
    <t>+1:49,0</t>
  </si>
  <si>
    <t>+2:34,0</t>
  </si>
  <si>
    <t>+2:53,0</t>
  </si>
  <si>
    <t>+3:48,0</t>
  </si>
  <si>
    <t>+3:49,0</t>
  </si>
  <si>
    <t>+4:21,0</t>
  </si>
  <si>
    <t>+4:27,0</t>
  </si>
  <si>
    <t>+6:03,0</t>
  </si>
  <si>
    <t>+6:36,0</t>
  </si>
  <si>
    <t>Lietava Štěpán</t>
  </si>
  <si>
    <t>Junioři</t>
  </si>
  <si>
    <t>+1:17,0</t>
  </si>
  <si>
    <t>+2:32,0</t>
  </si>
  <si>
    <t>+2:41,0</t>
  </si>
  <si>
    <t>+2:42,0</t>
  </si>
  <si>
    <t>Hrouda Václav</t>
  </si>
  <si>
    <t>DNS – Nestartoval/a</t>
  </si>
  <si>
    <t>Dorostenky W16</t>
  </si>
  <si>
    <t>Dlabová Terezie</t>
  </si>
  <si>
    <t>Juřičková Alžběta</t>
  </si>
  <si>
    <t>VsetínBobrky</t>
  </si>
  <si>
    <t>V. Karlovice</t>
  </si>
  <si>
    <t>+1:19,0</t>
  </si>
  <si>
    <t>+1:28,0</t>
  </si>
  <si>
    <t>+1:44,0</t>
  </si>
  <si>
    <t>+2:30,0</t>
  </si>
  <si>
    <t>+2:44,0</t>
  </si>
  <si>
    <t>+3:14,0</t>
  </si>
  <si>
    <t>+4:07,0</t>
  </si>
  <si>
    <t>+5:23,0</t>
  </si>
  <si>
    <t>Juniorky</t>
  </si>
  <si>
    <t>Dusilová Karolína</t>
  </si>
  <si>
    <t>+1:08,0</t>
  </si>
  <si>
    <t>+1:14,0</t>
  </si>
  <si>
    <t>Otcovská Kristýna</t>
  </si>
  <si>
    <t>Litvínov</t>
  </si>
  <si>
    <t>+2:24,0</t>
  </si>
  <si>
    <t>+2:29,0</t>
  </si>
  <si>
    <t>Němčíková Jana</t>
  </si>
  <si>
    <t>+2:55,0</t>
  </si>
  <si>
    <t>+4:20,0</t>
  </si>
  <si>
    <t>+4:28,0</t>
  </si>
  <si>
    <t>+4:49,0</t>
  </si>
  <si>
    <t>Dorostenky W19</t>
  </si>
  <si>
    <t>+1:01,0</t>
  </si>
  <si>
    <t>+1:02,0</t>
  </si>
  <si>
    <t>+1:27,0</t>
  </si>
  <si>
    <t>+1:29,0</t>
  </si>
  <si>
    <t>+1:45,0</t>
  </si>
  <si>
    <t>+2:11,0</t>
  </si>
  <si>
    <t>+2:12,0</t>
  </si>
  <si>
    <t>+2:14,0</t>
  </si>
  <si>
    <t>+2:17,0</t>
  </si>
  <si>
    <t>+2:48,0</t>
  </si>
  <si>
    <t>St. Město</t>
  </si>
  <si>
    <t>+2:52,0</t>
  </si>
  <si>
    <t>+3:22,0</t>
  </si>
  <si>
    <t>+3:27,0</t>
  </si>
  <si>
    <t>+3:29,0</t>
  </si>
  <si>
    <t>+3:32,0</t>
  </si>
  <si>
    <t>+4:48,0</t>
  </si>
  <si>
    <t>+4:53,0</t>
  </si>
  <si>
    <t>+4:59,0</t>
  </si>
  <si>
    <t>+5:36,0</t>
  </si>
  <si>
    <t>+5:37,0</t>
  </si>
  <si>
    <t>+7:08,0</t>
  </si>
  <si>
    <t>+7:38,0</t>
  </si>
  <si>
    <t>+7:55,0</t>
  </si>
  <si>
    <t>Malá Lucie</t>
  </si>
  <si>
    <t>+8:18,0</t>
  </si>
  <si>
    <t>Paulů Zuzana</t>
  </si>
  <si>
    <t>+9:06,0</t>
  </si>
  <si>
    <t>Burešová Karolína</t>
  </si>
  <si>
    <t>+10:54,0</t>
  </si>
  <si>
    <t xml:space="preserve">Otcovská Kristýna </t>
  </si>
  <si>
    <t>Černák Adam</t>
  </si>
  <si>
    <t>SVK</t>
  </si>
  <si>
    <t>Matusik Hubert</t>
  </si>
  <si>
    <t>Czarny Bór</t>
  </si>
  <si>
    <t>+1:08,2</t>
  </si>
  <si>
    <t>+1:25,5</t>
  </si>
  <si>
    <t>+1:29,6</t>
  </si>
  <si>
    <t>Cedzidlo Kamil</t>
  </si>
  <si>
    <t>+1:36,3</t>
  </si>
  <si>
    <t>Blaha Jiří</t>
  </si>
  <si>
    <t>+1:47,3</t>
  </si>
  <si>
    <t>+2:19,2</t>
  </si>
  <si>
    <t>Fialka Peter</t>
  </si>
  <si>
    <t>+2:23,2</t>
  </si>
  <si>
    <t>+2:47,2</t>
  </si>
  <si>
    <t>Blaha Michal</t>
  </si>
  <si>
    <t>+2:49,1</t>
  </si>
  <si>
    <t>+2:52,6</t>
  </si>
  <si>
    <t>+2:53,4</t>
  </si>
  <si>
    <t>+2:59,1</t>
  </si>
  <si>
    <t>Houdek David</t>
  </si>
  <si>
    <t>+3:09,7</t>
  </si>
  <si>
    <t>Rybka Lukáš</t>
  </si>
  <si>
    <t>+3:11,8</t>
  </si>
  <si>
    <t>Škrobánek Jaroslav</t>
  </si>
  <si>
    <t>+3:51,9</t>
  </si>
  <si>
    <t>+4:04,2</t>
  </si>
  <si>
    <t>Jedziniak Szymon</t>
  </si>
  <si>
    <t>Karkonosze</t>
  </si>
  <si>
    <t>+5:42,4</t>
  </si>
  <si>
    <t>Borguľa Jakub</t>
  </si>
  <si>
    <t>+5:54,7</t>
  </si>
  <si>
    <t>Kuchař Matěj</t>
  </si>
  <si>
    <t>+6:16,6</t>
  </si>
  <si>
    <t>Pływaczyk Mariusz</t>
  </si>
  <si>
    <t>+1:18,2</t>
  </si>
  <si>
    <t>+1:46,3</t>
  </si>
  <si>
    <t>+1:56,2</t>
  </si>
  <si>
    <t>+2:30,4</t>
  </si>
  <si>
    <t>+2:37,3</t>
  </si>
  <si>
    <t>+2:54,5</t>
  </si>
  <si>
    <t>+3:07,0</t>
  </si>
  <si>
    <t>+3:24,6</t>
  </si>
  <si>
    <t>+4:00,5</t>
  </si>
  <si>
    <t>+4:07,8</t>
  </si>
  <si>
    <t>+4:18,5</t>
  </si>
  <si>
    <t>+4:29,9</t>
  </si>
  <si>
    <t>+4:44,0</t>
  </si>
  <si>
    <t>+4:53,1</t>
  </si>
  <si>
    <t>+5:18,2</t>
  </si>
  <si>
    <t>+5:41,2</t>
  </si>
  <si>
    <t>+5:52,8</t>
  </si>
  <si>
    <t>+7:11,2</t>
  </si>
  <si>
    <t>+7:22,0</t>
  </si>
  <si>
    <t>+7:23,4</t>
  </si>
  <si>
    <t>+8:11,3</t>
  </si>
  <si>
    <t>+8:40,9</t>
  </si>
  <si>
    <t>+9:17,5</t>
  </si>
  <si>
    <t>Dorostenci M16 Stíhačka</t>
  </si>
  <si>
    <t>Dorostenci M16 Sprint</t>
  </si>
  <si>
    <t xml:space="preserve">Blaha Jiří </t>
  </si>
  <si>
    <t xml:space="preserve">Blaha Michal </t>
  </si>
  <si>
    <r>
      <t xml:space="preserve">I. SCM cup KL NMnM / </t>
    </r>
    <r>
      <rPr>
        <b/>
        <sz val="12"/>
        <color rgb="FF0000FF"/>
        <rFont val="Calibri"/>
        <family val="2"/>
        <charset val="238"/>
        <scheme val="minor"/>
      </rPr>
      <t xml:space="preserve">MSJ KL Raubichi     </t>
    </r>
  </si>
  <si>
    <t>MČR LB Bystřice (Rz, ZHS)</t>
  </si>
  <si>
    <t xml:space="preserve">Doležalová Diana </t>
  </si>
  <si>
    <t xml:space="preserve">Škrabal Hynek </t>
  </si>
  <si>
    <t>VT</t>
  </si>
  <si>
    <t>Pfauch Paul</t>
  </si>
  <si>
    <t>Frankenhain</t>
  </si>
  <si>
    <t>Gregor Matej</t>
  </si>
  <si>
    <t>M</t>
  </si>
  <si>
    <t>Zátka Josef</t>
  </si>
  <si>
    <t>Manušice</t>
  </si>
  <si>
    <t>Liščák Marek</t>
  </si>
  <si>
    <t>Měrka Tomáš</t>
  </si>
  <si>
    <t>Břidličná</t>
  </si>
  <si>
    <t>Škrabal Hynek</t>
  </si>
  <si>
    <t>Poledník Jindřich</t>
  </si>
  <si>
    <t>Kaplan Jáchym</t>
  </si>
  <si>
    <t>Hofmann Jacob</t>
  </si>
  <si>
    <t>Kolář Martin</t>
  </si>
  <si>
    <t>Blansko</t>
  </si>
  <si>
    <t>Půček Michal</t>
  </si>
  <si>
    <t>Hojný Jáchym</t>
  </si>
  <si>
    <t>Vološín Juraj</t>
  </si>
  <si>
    <t>Paťava Alexandr</t>
  </si>
  <si>
    <t>KB SKMVM</t>
  </si>
  <si>
    <t>Pleva David</t>
  </si>
  <si>
    <t>Lešták Jakub</t>
  </si>
  <si>
    <t>Lipold Jan</t>
  </si>
  <si>
    <t>Průša Kryštof</t>
  </si>
  <si>
    <t>Beneš David</t>
  </si>
  <si>
    <t>Mikulášek Vítek</t>
  </si>
  <si>
    <t>Graňáková Janka</t>
  </si>
  <si>
    <t>Stoklásková Olga</t>
  </si>
  <si>
    <t>Říčany</t>
  </si>
  <si>
    <t>Sivčáková Tatiana</t>
  </si>
  <si>
    <t>Farská Markéta</t>
  </si>
  <si>
    <t>Liberec</t>
  </si>
  <si>
    <t>Majerová Jana</t>
  </si>
  <si>
    <t>Lysáková Leona</t>
  </si>
  <si>
    <t>Hatová Nikola</t>
  </si>
  <si>
    <t>Plzeň Litice</t>
  </si>
  <si>
    <t>Hrušková Sabina</t>
  </si>
  <si>
    <t>Meszárošová Lea</t>
  </si>
  <si>
    <t>Novoveská Martina</t>
  </si>
  <si>
    <t>Gittlerová Jitka</t>
  </si>
  <si>
    <t>Vitásková Ellen</t>
  </si>
  <si>
    <t>Volfová Anna</t>
  </si>
  <si>
    <t>Krupová Lucie</t>
  </si>
  <si>
    <t>Rožnov p.R.</t>
  </si>
  <si>
    <t>Kaplanová Viktorie</t>
  </si>
  <si>
    <t>Němčíková Klára</t>
  </si>
  <si>
    <t>Matošková Kateřina</t>
  </si>
  <si>
    <t>SKIBI VM</t>
  </si>
  <si>
    <t>Rychnovská Kateřina</t>
  </si>
  <si>
    <t>Jílové</t>
  </si>
  <si>
    <t>Roč.</t>
  </si>
  <si>
    <t>roč.</t>
  </si>
  <si>
    <t>Cahelová Karolína</t>
  </si>
  <si>
    <t>Lukšová Magdaléna</t>
  </si>
  <si>
    <t>Výtvarová Eliška</t>
  </si>
  <si>
    <t>KB Trefa</t>
  </si>
  <si>
    <t>Pokorný Štěpán</t>
  </si>
  <si>
    <t>Baroňák Pavol</t>
  </si>
  <si>
    <t>Eberhardt Noel</t>
  </si>
  <si>
    <t>Hubert Pavel</t>
  </si>
  <si>
    <r>
      <t xml:space="preserve">JM </t>
    </r>
    <r>
      <rPr>
        <u/>
        <sz val="12"/>
        <rFont val="Calibri"/>
        <family val="2"/>
        <charset val="238"/>
        <scheme val="minor"/>
      </rPr>
      <t>(počítány 4 starty)</t>
    </r>
    <r>
      <rPr>
        <b/>
        <u/>
        <sz val="14"/>
        <rFont val="Calibri"/>
        <family val="2"/>
        <charset val="238"/>
        <scheme val="minor"/>
      </rPr>
      <t>:</t>
    </r>
  </si>
  <si>
    <t>*83,27</t>
  </si>
  <si>
    <t>*77,73</t>
  </si>
  <si>
    <t>*74,73</t>
  </si>
  <si>
    <t>*72,47</t>
  </si>
  <si>
    <t>*95,38</t>
  </si>
  <si>
    <t>*87,23</t>
  </si>
  <si>
    <t>*86,73</t>
  </si>
  <si>
    <t>*76,39</t>
  </si>
  <si>
    <t>*89,64</t>
  </si>
  <si>
    <t>*87,01</t>
  </si>
  <si>
    <t>*84,81</t>
  </si>
  <si>
    <t>*87,56</t>
  </si>
  <si>
    <t>*85,78</t>
  </si>
  <si>
    <t>*74,48</t>
  </si>
  <si>
    <t>*88,72</t>
  </si>
  <si>
    <t>*90,23</t>
  </si>
  <si>
    <t>*87,55</t>
  </si>
  <si>
    <t>*84,94</t>
  </si>
  <si>
    <t>*90,5</t>
  </si>
  <si>
    <t>*86,54</t>
  </si>
  <si>
    <t>*81,78</t>
  </si>
  <si>
    <t>*79,67</t>
  </si>
  <si>
    <t>*84,92</t>
  </si>
  <si>
    <t>*71,6</t>
  </si>
  <si>
    <t>*87,1</t>
  </si>
  <si>
    <t>*79,91</t>
  </si>
  <si>
    <t xml:space="preserve">Do celkového součtu počítáno 5 (u juniorů 4) nejl.závodů z 8 (6) startů. </t>
  </si>
  <si>
    <t>M17 100b.</t>
  </si>
  <si>
    <t>4) MČR LB Bystřice</t>
  </si>
  <si>
    <t xml:space="preserve">kontrolní závod Pokljuka </t>
  </si>
  <si>
    <t>cca 10km + L,L,S,S (TK cc18sec)</t>
  </si>
  <si>
    <t>19.10. déšť cca 12 st. C.</t>
  </si>
  <si>
    <t xml:space="preserve">Jméno </t>
  </si>
  <si>
    <t>ročník</t>
  </si>
  <si>
    <t>Leže</t>
  </si>
  <si>
    <t>Stoje</t>
  </si>
  <si>
    <t>střelba celkem</t>
  </si>
  <si>
    <t>cíl</t>
  </si>
  <si>
    <t xml:space="preserve">1. </t>
  </si>
  <si>
    <t>Tkadlecová Anna</t>
  </si>
  <si>
    <t xml:space="preserve">Voborníková Tereza </t>
  </si>
  <si>
    <t xml:space="preserve">Teplá Eliška </t>
  </si>
  <si>
    <t xml:space="preserve">4. </t>
  </si>
  <si>
    <t xml:space="preserve">Polednová Klára </t>
  </si>
  <si>
    <t xml:space="preserve">6. </t>
  </si>
  <si>
    <t xml:space="preserve">Macková Veronika </t>
  </si>
  <si>
    <t xml:space="preserve">7. </t>
  </si>
  <si>
    <t>Jurčová Natálie</t>
  </si>
  <si>
    <t xml:space="preserve">Vinklárková Tereza </t>
  </si>
  <si>
    <t>Svobodová Elišla</t>
  </si>
  <si>
    <t xml:space="preserve">12. </t>
  </si>
  <si>
    <t>*89,92</t>
  </si>
  <si>
    <t>KZ Pokljuka 19.10.2019</t>
  </si>
  <si>
    <t xml:space="preserve">7°C, déšť </t>
  </si>
  <si>
    <t>Sprint - 7,6 km</t>
  </si>
  <si>
    <t>I.kolo</t>
  </si>
  <si>
    <t>range time</t>
  </si>
  <si>
    <t>II.kolo</t>
  </si>
  <si>
    <t>III.kolo</t>
  </si>
  <si>
    <t>Cíl</t>
  </si>
  <si>
    <t>Střelba</t>
  </si>
  <si>
    <t>0/29</t>
  </si>
  <si>
    <t>0:57,0</t>
  </si>
  <si>
    <t>0/23</t>
  </si>
  <si>
    <t>0/52</t>
  </si>
  <si>
    <t>1/23</t>
  </si>
  <si>
    <t>0:47,0</t>
  </si>
  <si>
    <t>Mánek Ondra</t>
  </si>
  <si>
    <t>0:55,0</t>
  </si>
  <si>
    <t>2/25</t>
  </si>
  <si>
    <t>0:49,0</t>
  </si>
  <si>
    <t>2/21</t>
  </si>
  <si>
    <t>0:45,0</t>
  </si>
  <si>
    <t>1/22</t>
  </si>
  <si>
    <t>0:53,0</t>
  </si>
  <si>
    <t>1/29</t>
  </si>
  <si>
    <t>1:00,0</t>
  </si>
  <si>
    <t>1/27</t>
  </si>
  <si>
    <t>0:52,0</t>
  </si>
  <si>
    <t>5:08,0*</t>
  </si>
  <si>
    <t>22:55,0*</t>
  </si>
  <si>
    <t>DSQ.</t>
  </si>
  <si>
    <t>špatná trať</t>
  </si>
  <si>
    <t>Start - výjezd ze stadionu po směru</t>
  </si>
  <si>
    <t>kolo pod most 2 km + kolo za tribunu 1,6 L + kolo pod most 2 km S + kolo pod most 2 km</t>
  </si>
  <si>
    <t>Cíl - sjezd do stadionu - start</t>
  </si>
  <si>
    <t>Pursuit - 8 km</t>
  </si>
  <si>
    <t>IV.kolo</t>
  </si>
  <si>
    <t>V.kolo</t>
  </si>
  <si>
    <t>1/28</t>
  </si>
  <si>
    <t>0:50,0</t>
  </si>
  <si>
    <t>0/35</t>
  </si>
  <si>
    <t>0:59,0</t>
  </si>
  <si>
    <t>0/24</t>
  </si>
  <si>
    <t>1/24</t>
  </si>
  <si>
    <t>0:48,0</t>
  </si>
  <si>
    <t>0:46,0</t>
  </si>
  <si>
    <t>1</t>
  </si>
  <si>
    <t>0:51,0</t>
  </si>
  <si>
    <t>0/20</t>
  </si>
  <si>
    <t>1/26</t>
  </si>
  <si>
    <t>0/28</t>
  </si>
  <si>
    <t>1/20</t>
  </si>
  <si>
    <t>0:43,0</t>
  </si>
  <si>
    <t>0</t>
  </si>
  <si>
    <t>2</t>
  </si>
  <si>
    <t>0:56,0</t>
  </si>
  <si>
    <t>0:44,0</t>
  </si>
  <si>
    <t>0/16</t>
  </si>
  <si>
    <t>0:39,0</t>
  </si>
  <si>
    <t>1/32</t>
  </si>
  <si>
    <t>2/26</t>
  </si>
  <si>
    <t>5:30,0*</t>
  </si>
  <si>
    <t>3/21</t>
  </si>
  <si>
    <t>3/23</t>
  </si>
  <si>
    <t>0:40,0</t>
  </si>
  <si>
    <t>start - cca 20´po RZ</t>
  </si>
  <si>
    <t>5x kolo za tribunu 1,6 km</t>
  </si>
  <si>
    <t>Cíl - sjezd do stdionu - start</t>
  </si>
  <si>
    <t>*87,82</t>
  </si>
  <si>
    <t>*76,37</t>
  </si>
  <si>
    <t>*72,74</t>
  </si>
  <si>
    <t>*86,13</t>
  </si>
  <si>
    <t>*88,03</t>
  </si>
  <si>
    <t>*70,52</t>
  </si>
  <si>
    <t>*94,98</t>
  </si>
  <si>
    <t>*91,62</t>
  </si>
  <si>
    <t>*93,19</t>
  </si>
  <si>
    <t>*87,21</t>
  </si>
  <si>
    <r>
      <t xml:space="preserve">II. SCM cup KL Jilemnice (Rz, Stíh.z.) /  </t>
    </r>
    <r>
      <rPr>
        <b/>
        <sz val="12"/>
        <color rgb="FF0000FF"/>
        <rFont val="Calibri"/>
        <family val="2"/>
        <charset val="238"/>
        <scheme val="minor"/>
      </rPr>
      <t>KZ RDJ KL Pokljuka</t>
    </r>
  </si>
  <si>
    <r>
      <t xml:space="preserve">II. SCM cup KL Jilemnice (Rz, Stíh.z.) / </t>
    </r>
    <r>
      <rPr>
        <b/>
        <sz val="12"/>
        <color rgb="FF0000FF"/>
        <rFont val="Calibri"/>
        <family val="2"/>
        <charset val="238"/>
        <scheme val="minor"/>
      </rPr>
      <t>KZ RDJ KL Pokljuka</t>
    </r>
  </si>
  <si>
    <t>22.</t>
  </si>
</sst>
</file>

<file path=xl/styles.xml><?xml version="1.0" encoding="utf-8"?>
<styleSheet xmlns="http://schemas.openxmlformats.org/spreadsheetml/2006/main">
  <numFmts count="3">
    <numFmt numFmtId="43" formatCode="_-* #,##0.00\ _K_č_-;\-* #,##0.00\ _K_č_-;_-* &quot;-&quot;??\ _K_č_-;_-@_-"/>
    <numFmt numFmtId="164" formatCode="#,##0.00\ _K_č"/>
    <numFmt numFmtId="165" formatCode="h:mm;@"/>
  </numFmts>
  <fonts count="5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8"/>
      <color rgb="FF004793"/>
      <name val="Inherit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33333"/>
      <name val="Inherit"/>
    </font>
    <font>
      <sz val="18"/>
      <color rgb="FF004793"/>
      <name val="Inherit"/>
    </font>
    <font>
      <sz val="11"/>
      <color rgb="FFFF0000"/>
      <name val="Calibri"/>
      <family val="2"/>
      <charset val="238"/>
      <scheme val="minor"/>
    </font>
    <font>
      <sz val="18"/>
      <color rgb="FF004793"/>
      <name val="Inherit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Arial"/>
      <family val="2"/>
      <charset val="238"/>
    </font>
    <font>
      <sz val="11"/>
      <color rgb="FF0000FF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CF8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66FF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/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362">
    <xf numFmtId="0" fontId="0" fillId="0" borderId="0" xfId="0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2" fontId="5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2" fillId="2" borderId="0" xfId="0" applyFont="1" applyFill="1" applyBorder="1" applyAlignment="1">
      <alignment horizontal="center"/>
    </xf>
    <xf numFmtId="47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7" fontId="2" fillId="0" borderId="2" xfId="0" applyNumberFormat="1" applyFont="1" applyBorder="1" applyAlignment="1">
      <alignment horizontal="center"/>
    </xf>
    <xf numFmtId="47" fontId="2" fillId="0" borderId="3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7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7" fontId="2" fillId="0" borderId="5" xfId="0" applyNumberFormat="1" applyFont="1" applyBorder="1" applyAlignment="1">
      <alignment horizontal="center"/>
    </xf>
    <xf numFmtId="47" fontId="2" fillId="0" borderId="6" xfId="0" applyNumberFormat="1" applyFont="1" applyBorder="1" applyAlignment="1">
      <alignment horizontal="center"/>
    </xf>
    <xf numFmtId="47" fontId="3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7" fontId="2" fillId="0" borderId="8" xfId="0" applyNumberFormat="1" applyFont="1" applyBorder="1" applyAlignment="1">
      <alignment horizontal="center"/>
    </xf>
    <xf numFmtId="47" fontId="2" fillId="0" borderId="9" xfId="0" applyNumberFormat="1" applyFont="1" applyBorder="1" applyAlignment="1">
      <alignment horizontal="center"/>
    </xf>
    <xf numFmtId="47" fontId="3" fillId="0" borderId="0" xfId="0" applyNumberFormat="1" applyFont="1" applyBorder="1" applyAlignment="1">
      <alignment horizontal="center"/>
    </xf>
    <xf numFmtId="47" fontId="2" fillId="0" borderId="0" xfId="0" applyNumberFormat="1" applyFont="1" applyBorder="1" applyAlignment="1">
      <alignment horizontal="center"/>
    </xf>
    <xf numFmtId="0" fontId="16" fillId="0" borderId="0" xfId="0" applyFont="1" applyBorder="1"/>
    <xf numFmtId="0" fontId="2" fillId="0" borderId="1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Fill="1" applyAlignment="1">
      <alignment horizontal="center"/>
    </xf>
    <xf numFmtId="0" fontId="12" fillId="0" borderId="0" xfId="0" applyFont="1"/>
    <xf numFmtId="2" fontId="12" fillId="0" borderId="0" xfId="0" applyNumberFormat="1" applyFont="1"/>
    <xf numFmtId="1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Fill="1" applyBorder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5" fillId="0" borderId="0" xfId="0" applyNumberFormat="1" applyFont="1"/>
    <xf numFmtId="2" fontId="4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2" fontId="20" fillId="0" borderId="0" xfId="0" applyNumberFormat="1" applyFont="1" applyFill="1" applyAlignment="1">
      <alignment horizontal="center"/>
    </xf>
    <xf numFmtId="0" fontId="2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2" fillId="2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1" fillId="0" borderId="0" xfId="0" applyNumberFormat="1" applyFont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center"/>
    </xf>
    <xf numFmtId="0" fontId="23" fillId="0" borderId="2" xfId="2" applyFont="1" applyFill="1" applyBorder="1" applyAlignment="1" applyProtection="1">
      <alignment horizontal="left"/>
    </xf>
    <xf numFmtId="0" fontId="2" fillId="0" borderId="2" xfId="0" applyNumberFormat="1" applyFont="1" applyBorder="1" applyAlignment="1">
      <alignment horizontal="center"/>
    </xf>
    <xf numFmtId="2" fontId="17" fillId="0" borderId="0" xfId="0" applyNumberFormat="1" applyFont="1" applyFill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22" fillId="0" borderId="5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center"/>
    </xf>
    <xf numFmtId="0" fontId="23" fillId="0" borderId="5" xfId="2" applyFont="1" applyFill="1" applyBorder="1" applyAlignment="1" applyProtection="1">
      <alignment horizontal="left"/>
    </xf>
    <xf numFmtId="0" fontId="2" fillId="0" borderId="5" xfId="0" applyNumberFormat="1" applyFont="1" applyBorder="1" applyAlignment="1">
      <alignment horizontal="center"/>
    </xf>
    <xf numFmtId="0" fontId="22" fillId="0" borderId="10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center"/>
    </xf>
    <xf numFmtId="0" fontId="23" fillId="0" borderId="10" xfId="2" applyFont="1" applyFill="1" applyBorder="1" applyAlignment="1" applyProtection="1">
      <alignment horizontal="left"/>
    </xf>
    <xf numFmtId="2" fontId="21" fillId="0" borderId="0" xfId="0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14" fillId="0" borderId="0" xfId="0" applyNumberFormat="1" applyFont="1" applyFill="1" applyAlignment="1">
      <alignment horizontal="center"/>
    </xf>
    <xf numFmtId="2" fontId="17" fillId="0" borderId="0" xfId="0" applyNumberFormat="1" applyFont="1" applyBorder="1" applyAlignment="1">
      <alignment horizontal="center"/>
    </xf>
    <xf numFmtId="2" fontId="24" fillId="0" borderId="0" xfId="0" applyNumberFormat="1" applyFont="1" applyAlignment="1">
      <alignment horizontal="center"/>
    </xf>
    <xf numFmtId="0" fontId="25" fillId="0" borderId="0" xfId="0" applyFont="1"/>
    <xf numFmtId="0" fontId="14" fillId="0" borderId="0" xfId="0" applyFont="1"/>
    <xf numFmtId="2" fontId="17" fillId="0" borderId="0" xfId="0" applyNumberFormat="1" applyFont="1" applyAlignment="1">
      <alignment horizontal="center"/>
    </xf>
    <xf numFmtId="47" fontId="3" fillId="0" borderId="10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47" fontId="2" fillId="0" borderId="10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center"/>
    </xf>
    <xf numFmtId="0" fontId="23" fillId="0" borderId="8" xfId="2" applyFont="1" applyFill="1" applyBorder="1" applyAlignment="1" applyProtection="1">
      <alignment horizontal="left"/>
    </xf>
    <xf numFmtId="0" fontId="2" fillId="0" borderId="8" xfId="0" applyNumberFormat="1" applyFont="1" applyBorder="1" applyAlignment="1">
      <alignment horizontal="center"/>
    </xf>
    <xf numFmtId="2" fontId="3" fillId="0" borderId="0" xfId="0" applyNumberFormat="1" applyFont="1"/>
    <xf numFmtId="0" fontId="16" fillId="0" borderId="0" xfId="0" applyFont="1" applyAlignment="1">
      <alignment horizontal="left"/>
    </xf>
    <xf numFmtId="2" fontId="4" fillId="0" borderId="0" xfId="0" applyNumberFormat="1" applyFont="1"/>
    <xf numFmtId="2" fontId="26" fillId="0" borderId="0" xfId="0" applyNumberFormat="1" applyFont="1" applyFill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2" fontId="24" fillId="0" borderId="0" xfId="0" applyNumberFormat="1" applyFont="1" applyFill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21" fontId="3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/>
    <xf numFmtId="2" fontId="24" fillId="0" borderId="0" xfId="0" applyNumberFormat="1" applyFont="1" applyFill="1" applyBorder="1" applyAlignment="1">
      <alignment horizontal="center"/>
    </xf>
    <xf numFmtId="21" fontId="3" fillId="0" borderId="10" xfId="0" applyNumberFormat="1" applyFont="1" applyBorder="1" applyAlignment="1">
      <alignment horizontal="center"/>
    </xf>
    <xf numFmtId="21" fontId="3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7" fontId="3" fillId="0" borderId="14" xfId="0" applyNumberFormat="1" applyFont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47" fontId="3" fillId="0" borderId="15" xfId="0" applyNumberFormat="1" applyFont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7" fontId="3" fillId="0" borderId="16" xfId="0" applyNumberFormat="1" applyFont="1" applyBorder="1" applyAlignment="1">
      <alignment horizontal="center"/>
    </xf>
    <xf numFmtId="47" fontId="3" fillId="0" borderId="0" xfId="0" applyNumberFormat="1" applyFont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7" fontId="3" fillId="0" borderId="17" xfId="0" applyNumberFormat="1" applyFont="1" applyBorder="1" applyAlignment="1">
      <alignment horizontal="center"/>
    </xf>
    <xf numFmtId="0" fontId="27" fillId="0" borderId="0" xfId="0" applyFont="1"/>
    <xf numFmtId="0" fontId="2" fillId="2" borderId="18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2" fontId="32" fillId="0" borderId="0" xfId="0" applyNumberFormat="1" applyFont="1"/>
    <xf numFmtId="2" fontId="32" fillId="0" borderId="0" xfId="0" applyNumberFormat="1" applyFont="1" applyAlignment="1">
      <alignment horizontal="center"/>
    </xf>
    <xf numFmtId="2" fontId="32" fillId="0" borderId="0" xfId="0" applyNumberFormat="1" applyFont="1" applyFill="1" applyAlignment="1">
      <alignment horizontal="center"/>
    </xf>
    <xf numFmtId="0" fontId="30" fillId="0" borderId="0" xfId="0" applyFont="1"/>
    <xf numFmtId="0" fontId="35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0" fillId="0" borderId="0" xfId="0" applyFont="1" applyAlignment="1">
      <alignment horizontal="center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7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left" vertical="center"/>
    </xf>
    <xf numFmtId="0" fontId="38" fillId="3" borderId="22" xfId="0" applyFont="1" applyFill="1" applyBorder="1" applyAlignment="1">
      <alignment horizontal="center" vertical="top"/>
    </xf>
    <xf numFmtId="0" fontId="38" fillId="3" borderId="23" xfId="0" applyFont="1" applyFill="1" applyBorder="1" applyAlignment="1">
      <alignment horizontal="center" vertical="top"/>
    </xf>
    <xf numFmtId="0" fontId="38" fillId="3" borderId="23" xfId="0" applyFont="1" applyFill="1" applyBorder="1" applyAlignment="1">
      <alignment horizontal="left" vertical="top"/>
    </xf>
    <xf numFmtId="0" fontId="18" fillId="3" borderId="23" xfId="2" applyFill="1" applyBorder="1" applyAlignment="1" applyProtection="1">
      <alignment horizontal="left" vertical="top"/>
    </xf>
    <xf numFmtId="47" fontId="38" fillId="3" borderId="23" xfId="0" applyNumberFormat="1" applyFont="1" applyFill="1" applyBorder="1" applyAlignment="1">
      <alignment horizontal="center" vertical="top"/>
    </xf>
    <xf numFmtId="0" fontId="38" fillId="3" borderId="24" xfId="0" applyFont="1" applyFill="1" applyBorder="1" applyAlignment="1">
      <alignment horizontal="left" vertical="top"/>
    </xf>
    <xf numFmtId="0" fontId="38" fillId="0" borderId="22" xfId="0" applyFont="1" applyBorder="1" applyAlignment="1">
      <alignment horizontal="center" vertical="top"/>
    </xf>
    <xf numFmtId="0" fontId="38" fillId="0" borderId="23" xfId="0" applyFont="1" applyBorder="1" applyAlignment="1">
      <alignment horizontal="center" vertical="top"/>
    </xf>
    <xf numFmtId="0" fontId="38" fillId="0" borderId="23" xfId="0" applyFont="1" applyBorder="1" applyAlignment="1">
      <alignment horizontal="left" vertical="top"/>
    </xf>
    <xf numFmtId="0" fontId="18" fillId="0" borderId="23" xfId="2" applyBorder="1" applyAlignment="1" applyProtection="1">
      <alignment horizontal="left" vertical="top"/>
    </xf>
    <xf numFmtId="47" fontId="38" fillId="0" borderId="23" xfId="0" applyNumberFormat="1" applyFont="1" applyBorder="1" applyAlignment="1">
      <alignment horizontal="center" vertical="top"/>
    </xf>
    <xf numFmtId="0" fontId="38" fillId="0" borderId="24" xfId="0" applyFont="1" applyBorder="1" applyAlignment="1">
      <alignment horizontal="left" vertical="top"/>
    </xf>
    <xf numFmtId="0" fontId="38" fillId="4" borderId="22" xfId="0" applyFont="1" applyFill="1" applyBorder="1" applyAlignment="1">
      <alignment horizontal="center" vertical="top"/>
    </xf>
    <xf numFmtId="0" fontId="38" fillId="4" borderId="23" xfId="0" applyFont="1" applyFill="1" applyBorder="1" applyAlignment="1">
      <alignment horizontal="center" vertical="top"/>
    </xf>
    <xf numFmtId="0" fontId="38" fillId="4" borderId="23" xfId="0" applyFont="1" applyFill="1" applyBorder="1" applyAlignment="1">
      <alignment horizontal="left" vertical="top"/>
    </xf>
    <xf numFmtId="0" fontId="18" fillId="4" borderId="23" xfId="2" applyFill="1" applyBorder="1" applyAlignment="1" applyProtection="1">
      <alignment horizontal="left" vertical="top"/>
    </xf>
    <xf numFmtId="47" fontId="38" fillId="4" borderId="23" xfId="0" applyNumberFormat="1" applyFont="1" applyFill="1" applyBorder="1" applyAlignment="1">
      <alignment horizontal="center" vertical="top"/>
    </xf>
    <xf numFmtId="2" fontId="37" fillId="0" borderId="21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9" fillId="0" borderId="0" xfId="0" applyFont="1" applyAlignment="1">
      <alignment wrapText="1"/>
    </xf>
    <xf numFmtId="0" fontId="38" fillId="4" borderId="24" xfId="0" applyFont="1" applyFill="1" applyBorder="1" applyAlignment="1">
      <alignment horizontal="left" vertical="top"/>
    </xf>
    <xf numFmtId="0" fontId="38" fillId="3" borderId="26" xfId="0" applyFont="1" applyFill="1" applyBorder="1" applyAlignment="1">
      <alignment horizontal="center" vertical="top"/>
    </xf>
    <xf numFmtId="0" fontId="38" fillId="3" borderId="26" xfId="0" applyFont="1" applyFill="1" applyBorder="1" applyAlignment="1">
      <alignment horizontal="left" vertical="top"/>
    </xf>
    <xf numFmtId="0" fontId="38" fillId="3" borderId="0" xfId="0" applyFont="1" applyFill="1" applyBorder="1" applyAlignment="1">
      <alignment horizontal="left" vertical="top"/>
    </xf>
    <xf numFmtId="0" fontId="37" fillId="0" borderId="21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top"/>
    </xf>
    <xf numFmtId="0" fontId="38" fillId="0" borderId="24" xfId="0" applyFont="1" applyBorder="1" applyAlignment="1">
      <alignment horizontal="center" vertical="top"/>
    </xf>
    <xf numFmtId="0" fontId="38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left" vertical="top"/>
    </xf>
    <xf numFmtId="0" fontId="18" fillId="0" borderId="0" xfId="2" applyBorder="1" applyAlignment="1" applyProtection="1">
      <alignment horizontal="left" vertical="top"/>
    </xf>
    <xf numFmtId="47" fontId="38" fillId="0" borderId="0" xfId="0" applyNumberFormat="1" applyFont="1" applyBorder="1" applyAlignment="1">
      <alignment horizontal="center" vertical="top"/>
    </xf>
    <xf numFmtId="0" fontId="41" fillId="0" borderId="0" xfId="0" applyFont="1"/>
    <xf numFmtId="2" fontId="30" fillId="0" borderId="0" xfId="0" applyNumberFormat="1" applyFont="1" applyFill="1" applyBorder="1" applyAlignment="1">
      <alignment horizontal="center"/>
    </xf>
    <xf numFmtId="0" fontId="38" fillId="4" borderId="24" xfId="0" applyFont="1" applyFill="1" applyBorder="1" applyAlignment="1">
      <alignment horizontal="center" vertical="top"/>
    </xf>
    <xf numFmtId="0" fontId="43" fillId="0" borderId="0" xfId="0" applyFont="1" applyAlignment="1">
      <alignment horizontal="center"/>
    </xf>
    <xf numFmtId="0" fontId="44" fillId="0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44" fillId="0" borderId="21" xfId="0" applyFont="1" applyBorder="1" applyAlignment="1">
      <alignment horizontal="center" vertical="center"/>
    </xf>
    <xf numFmtId="0" fontId="45" fillId="3" borderId="24" xfId="0" applyFont="1" applyFill="1" applyBorder="1" applyAlignment="1">
      <alignment horizontal="center" vertical="top"/>
    </xf>
    <xf numFmtId="0" fontId="45" fillId="0" borderId="24" xfId="0" applyFont="1" applyBorder="1" applyAlignment="1">
      <alignment horizontal="center" vertical="top"/>
    </xf>
    <xf numFmtId="0" fontId="43" fillId="0" borderId="0" xfId="0" applyFont="1"/>
    <xf numFmtId="164" fontId="3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6" fillId="0" borderId="27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6" fillId="0" borderId="31" xfId="0" applyFont="1" applyBorder="1" applyAlignment="1">
      <alignment horizontal="center"/>
    </xf>
    <xf numFmtId="0" fontId="46" fillId="0" borderId="32" xfId="0" applyFont="1" applyBorder="1"/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46" fillId="0" borderId="32" xfId="0" applyFont="1" applyBorder="1" applyAlignment="1">
      <alignment horizontal="center"/>
    </xf>
    <xf numFmtId="21" fontId="0" fillId="0" borderId="34" xfId="0" applyNumberFormat="1" applyBorder="1"/>
    <xf numFmtId="0" fontId="46" fillId="0" borderId="12" xfId="0" applyFont="1" applyBorder="1" applyAlignment="1">
      <alignment horizontal="center"/>
    </xf>
    <xf numFmtId="0" fontId="46" fillId="0" borderId="35" xfId="0" applyFont="1" applyBorder="1"/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46" fillId="0" borderId="35" xfId="0" applyFont="1" applyBorder="1" applyAlignment="1">
      <alignment horizontal="center"/>
    </xf>
    <xf numFmtId="21" fontId="0" fillId="0" borderId="37" xfId="0" applyNumberFormat="1" applyBorder="1"/>
    <xf numFmtId="0" fontId="46" fillId="0" borderId="13" xfId="0" applyFont="1" applyBorder="1" applyAlignment="1">
      <alignment horizontal="center"/>
    </xf>
    <xf numFmtId="0" fontId="46" fillId="0" borderId="38" xfId="0" applyFont="1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46" fillId="0" borderId="38" xfId="0" applyFont="1" applyBorder="1" applyAlignment="1">
      <alignment horizontal="center"/>
    </xf>
    <xf numFmtId="21" fontId="0" fillId="0" borderId="41" xfId="0" applyNumberFormat="1" applyBorder="1"/>
    <xf numFmtId="0" fontId="29" fillId="0" borderId="0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44" xfId="0" applyBorder="1" applyAlignment="1">
      <alignment wrapText="1"/>
    </xf>
    <xf numFmtId="0" fontId="48" fillId="0" borderId="45" xfId="0" applyFont="1" applyBorder="1" applyAlignment="1">
      <alignment horizontal="center" wrapText="1"/>
    </xf>
    <xf numFmtId="0" fontId="48" fillId="5" borderId="44" xfId="0" applyNumberFormat="1" applyFont="1" applyFill="1" applyBorder="1" applyAlignment="1">
      <alignment horizontal="center" wrapText="1"/>
    </xf>
    <xf numFmtId="0" fontId="48" fillId="0" borderId="46" xfId="0" applyNumberFormat="1" applyFont="1" applyFill="1" applyBorder="1" applyAlignment="1">
      <alignment horizontal="center" wrapText="1"/>
    </xf>
    <xf numFmtId="0" fontId="48" fillId="0" borderId="44" xfId="0" applyFont="1" applyBorder="1" applyAlignment="1">
      <alignment horizontal="center" wrapText="1"/>
    </xf>
    <xf numFmtId="0" fontId="47" fillId="0" borderId="44" xfId="0" applyFont="1" applyBorder="1" applyAlignment="1">
      <alignment horizontal="center" wrapText="1"/>
    </xf>
    <xf numFmtId="0" fontId="48" fillId="6" borderId="47" xfId="0" applyFont="1" applyFill="1" applyBorder="1" applyAlignment="1">
      <alignment vertical="center" wrapText="1"/>
    </xf>
    <xf numFmtId="47" fontId="48" fillId="6" borderId="48" xfId="0" applyNumberFormat="1" applyFont="1" applyFill="1" applyBorder="1" applyAlignment="1">
      <alignment horizontal="center" vertical="center" wrapText="1"/>
    </xf>
    <xf numFmtId="49" fontId="48" fillId="6" borderId="47" xfId="0" applyNumberFormat="1" applyFont="1" applyFill="1" applyBorder="1" applyAlignment="1">
      <alignment horizontal="center" vertical="center" wrapText="1"/>
    </xf>
    <xf numFmtId="49" fontId="48" fillId="6" borderId="42" xfId="0" applyNumberFormat="1" applyFont="1" applyFill="1" applyBorder="1" applyAlignment="1">
      <alignment horizontal="center" vertical="center" wrapText="1"/>
    </xf>
    <xf numFmtId="13" fontId="48" fillId="6" borderId="47" xfId="0" applyNumberFormat="1" applyFont="1" applyFill="1" applyBorder="1" applyAlignment="1">
      <alignment horizontal="center" vertical="center" wrapText="1"/>
    </xf>
    <xf numFmtId="47" fontId="48" fillId="6" borderId="47" xfId="0" applyNumberFormat="1" applyFont="1" applyFill="1" applyBorder="1" applyAlignment="1">
      <alignment horizontal="center" vertical="center" wrapText="1"/>
    </xf>
    <xf numFmtId="47" fontId="47" fillId="6" borderId="47" xfId="0" applyNumberFormat="1" applyFont="1" applyFill="1" applyBorder="1" applyAlignment="1">
      <alignment horizontal="center" vertical="center" wrapText="1"/>
    </xf>
    <xf numFmtId="13" fontId="47" fillId="6" borderId="47" xfId="0" applyNumberFormat="1" applyFont="1" applyFill="1" applyBorder="1" applyAlignment="1">
      <alignment horizontal="center" vertical="center" wrapText="1"/>
    </xf>
    <xf numFmtId="2" fontId="49" fillId="0" borderId="0" xfId="0" applyNumberFormat="1" applyFont="1" applyBorder="1" applyAlignment="1">
      <alignment horizontal="center"/>
    </xf>
    <xf numFmtId="0" fontId="48" fillId="0" borderId="47" xfId="0" applyFont="1" applyBorder="1" applyAlignment="1">
      <alignment vertical="center" wrapText="1"/>
    </xf>
    <xf numFmtId="47" fontId="48" fillId="0" borderId="48" xfId="0" applyNumberFormat="1" applyFont="1" applyBorder="1" applyAlignment="1">
      <alignment horizontal="center" vertical="center" wrapText="1"/>
    </xf>
    <xf numFmtId="49" fontId="48" fillId="0" borderId="47" xfId="0" applyNumberFormat="1" applyFont="1" applyBorder="1" applyAlignment="1">
      <alignment horizontal="center" vertical="center" wrapText="1"/>
    </xf>
    <xf numFmtId="49" fontId="48" fillId="0" borderId="42" xfId="0" applyNumberFormat="1" applyFont="1" applyBorder="1" applyAlignment="1">
      <alignment horizontal="center" vertical="center" wrapText="1"/>
    </xf>
    <xf numFmtId="13" fontId="48" fillId="0" borderId="47" xfId="0" applyNumberFormat="1" applyFont="1" applyBorder="1" applyAlignment="1">
      <alignment horizontal="center" vertical="center" wrapText="1"/>
    </xf>
    <xf numFmtId="47" fontId="48" fillId="0" borderId="47" xfId="0" applyNumberFormat="1" applyFont="1" applyBorder="1" applyAlignment="1">
      <alignment horizontal="center" vertical="center" wrapText="1"/>
    </xf>
    <xf numFmtId="47" fontId="47" fillId="0" borderId="47" xfId="0" applyNumberFormat="1" applyFont="1" applyBorder="1" applyAlignment="1">
      <alignment horizontal="center" vertical="center" wrapText="1"/>
    </xf>
    <xf numFmtId="13" fontId="47" fillId="0" borderId="47" xfId="0" applyNumberFormat="1" applyFont="1" applyBorder="1" applyAlignment="1">
      <alignment horizontal="center" vertical="center" wrapText="1"/>
    </xf>
    <xf numFmtId="0" fontId="48" fillId="2" borderId="47" xfId="0" applyFont="1" applyFill="1" applyBorder="1" applyAlignment="1">
      <alignment vertical="center" wrapText="1"/>
    </xf>
    <xf numFmtId="47" fontId="48" fillId="2" borderId="48" xfId="0" applyNumberFormat="1" applyFont="1" applyFill="1" applyBorder="1" applyAlignment="1">
      <alignment horizontal="center" vertical="center" wrapText="1"/>
    </xf>
    <xf numFmtId="49" fontId="48" fillId="2" borderId="47" xfId="0" applyNumberFormat="1" applyFont="1" applyFill="1" applyBorder="1" applyAlignment="1">
      <alignment horizontal="center" vertical="center" wrapText="1"/>
    </xf>
    <xf numFmtId="49" fontId="48" fillId="2" borderId="42" xfId="0" applyNumberFormat="1" applyFont="1" applyFill="1" applyBorder="1" applyAlignment="1">
      <alignment horizontal="center" vertical="center" wrapText="1"/>
    </xf>
    <xf numFmtId="13" fontId="48" fillId="2" borderId="47" xfId="0" applyNumberFormat="1" applyFont="1" applyFill="1" applyBorder="1" applyAlignment="1">
      <alignment horizontal="center" vertical="center" wrapText="1"/>
    </xf>
    <xf numFmtId="47" fontId="48" fillId="2" borderId="47" xfId="0" applyNumberFormat="1" applyFont="1" applyFill="1" applyBorder="1" applyAlignment="1">
      <alignment horizontal="center" vertical="center" wrapText="1"/>
    </xf>
    <xf numFmtId="47" fontId="47" fillId="2" borderId="47" xfId="0" applyNumberFormat="1" applyFont="1" applyFill="1" applyBorder="1" applyAlignment="1">
      <alignment horizontal="center" vertical="center" wrapText="1"/>
    </xf>
    <xf numFmtId="13" fontId="47" fillId="2" borderId="47" xfId="0" applyNumberFormat="1" applyFont="1" applyFill="1" applyBorder="1" applyAlignment="1">
      <alignment horizontal="center" vertical="center" wrapText="1"/>
    </xf>
    <xf numFmtId="2" fontId="49" fillId="0" borderId="0" xfId="0" applyNumberFormat="1" applyFont="1" applyFill="1" applyBorder="1" applyAlignment="1">
      <alignment horizontal="center"/>
    </xf>
    <xf numFmtId="0" fontId="48" fillId="0" borderId="47" xfId="0" applyFont="1" applyFill="1" applyBorder="1" applyAlignment="1">
      <alignment vertical="center" wrapText="1"/>
    </xf>
    <xf numFmtId="47" fontId="48" fillId="0" borderId="48" xfId="0" applyNumberFormat="1" applyFont="1" applyFill="1" applyBorder="1" applyAlignment="1">
      <alignment horizontal="center" vertical="center" wrapText="1"/>
    </xf>
    <xf numFmtId="49" fontId="48" fillId="0" borderId="47" xfId="0" applyNumberFormat="1" applyFont="1" applyFill="1" applyBorder="1" applyAlignment="1">
      <alignment horizontal="center" vertical="center" wrapText="1"/>
    </xf>
    <xf numFmtId="49" fontId="48" fillId="0" borderId="42" xfId="0" applyNumberFormat="1" applyFont="1" applyFill="1" applyBorder="1" applyAlignment="1">
      <alignment horizontal="center" vertical="center" wrapText="1"/>
    </xf>
    <xf numFmtId="13" fontId="48" fillId="0" borderId="47" xfId="0" applyNumberFormat="1" applyFont="1" applyFill="1" applyBorder="1" applyAlignment="1">
      <alignment horizontal="center" vertical="center" wrapText="1"/>
    </xf>
    <xf numFmtId="47" fontId="48" fillId="0" borderId="47" xfId="0" applyNumberFormat="1" applyFont="1" applyFill="1" applyBorder="1" applyAlignment="1">
      <alignment horizontal="center" vertical="center" wrapText="1"/>
    </xf>
    <xf numFmtId="47" fontId="47" fillId="0" borderId="47" xfId="0" applyNumberFormat="1" applyFont="1" applyFill="1" applyBorder="1" applyAlignment="1">
      <alignment horizontal="center" vertical="center" wrapText="1"/>
    </xf>
    <xf numFmtId="13" fontId="47" fillId="0" borderId="47" xfId="0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0" fillId="0" borderId="48" xfId="0" applyNumberFormat="1" applyBorder="1" applyAlignment="1">
      <alignment wrapText="1"/>
    </xf>
    <xf numFmtId="0" fontId="0" fillId="0" borderId="48" xfId="0" applyBorder="1"/>
    <xf numFmtId="0" fontId="0" fillId="0" borderId="46" xfId="0" applyBorder="1" applyAlignment="1">
      <alignment wrapText="1"/>
    </xf>
    <xf numFmtId="0" fontId="48" fillId="6" borderId="42" xfId="0" applyFont="1" applyFill="1" applyBorder="1" applyAlignment="1">
      <alignment vertical="center" wrapText="1"/>
    </xf>
    <xf numFmtId="0" fontId="48" fillId="0" borderId="42" xfId="0" applyFont="1" applyBorder="1" applyAlignment="1">
      <alignment vertical="center" wrapText="1"/>
    </xf>
    <xf numFmtId="0" fontId="48" fillId="2" borderId="42" xfId="0" applyFont="1" applyFill="1" applyBorder="1" applyAlignment="1">
      <alignment vertical="center" wrapText="1"/>
    </xf>
    <xf numFmtId="0" fontId="48" fillId="0" borderId="42" xfId="0" applyFont="1" applyFill="1" applyBorder="1" applyAlignment="1">
      <alignment vertical="center" wrapText="1"/>
    </xf>
    <xf numFmtId="0" fontId="48" fillId="5" borderId="44" xfId="0" applyFont="1" applyFill="1" applyBorder="1" applyAlignment="1">
      <alignment horizontal="center" wrapText="1"/>
    </xf>
    <xf numFmtId="0" fontId="48" fillId="0" borderId="46" xfId="0" applyFont="1" applyFill="1" applyBorder="1" applyAlignment="1">
      <alignment horizontal="center" wrapText="1"/>
    </xf>
    <xf numFmtId="0" fontId="47" fillId="6" borderId="47" xfId="0" applyFont="1" applyFill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7" fillId="0" borderId="47" xfId="0" applyFont="1" applyFill="1" applyBorder="1" applyAlignment="1">
      <alignment horizontal="center" vertical="center" wrapText="1"/>
    </xf>
    <xf numFmtId="0" fontId="47" fillId="2" borderId="47" xfId="0" applyFont="1" applyFill="1" applyBorder="1" applyAlignment="1">
      <alignment horizontal="center" vertical="center" wrapText="1"/>
    </xf>
    <xf numFmtId="0" fontId="46" fillId="0" borderId="49" xfId="0" applyFont="1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46" fillId="0" borderId="48" xfId="0" applyFont="1" applyBorder="1" applyAlignment="1">
      <alignment wrapText="1"/>
    </xf>
    <xf numFmtId="0" fontId="47" fillId="0" borderId="0" xfId="0" applyFont="1" applyFill="1" applyBorder="1" applyAlignment="1">
      <alignment horizontal="center" wrapText="1"/>
    </xf>
    <xf numFmtId="0" fontId="46" fillId="0" borderId="48" xfId="0" applyFont="1" applyBorder="1" applyAlignment="1">
      <alignment vertical="center" wrapText="1"/>
    </xf>
    <xf numFmtId="0" fontId="46" fillId="0" borderId="0" xfId="0" applyFont="1" applyFill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Alignment="1"/>
    <xf numFmtId="2" fontId="2" fillId="8" borderId="0" xfId="0" applyNumberFormat="1" applyFont="1" applyFill="1" applyAlignment="1">
      <alignment horizontal="center"/>
    </xf>
    <xf numFmtId="0" fontId="3" fillId="8" borderId="0" xfId="0" applyFont="1" applyFill="1" applyBorder="1" applyAlignment="1"/>
    <xf numFmtId="2" fontId="2" fillId="8" borderId="0" xfId="0" applyNumberFormat="1" applyFont="1" applyFill="1" applyBorder="1" applyAlignment="1">
      <alignment horizontal="center"/>
    </xf>
    <xf numFmtId="0" fontId="2" fillId="8" borderId="0" xfId="0" applyFont="1" applyFill="1" applyBorder="1" applyAlignment="1"/>
    <xf numFmtId="0" fontId="5" fillId="8" borderId="0" xfId="0" applyFont="1" applyFill="1" applyBorder="1" applyAlignment="1"/>
    <xf numFmtId="2" fontId="5" fillId="8" borderId="0" xfId="0" applyNumberFormat="1" applyFont="1" applyFill="1" applyBorder="1" applyAlignment="1">
      <alignment horizontal="center"/>
    </xf>
    <xf numFmtId="2" fontId="2" fillId="8" borderId="0" xfId="0" applyNumberFormat="1" applyFont="1" applyFill="1" applyBorder="1" applyAlignment="1"/>
    <xf numFmtId="0" fontId="2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2" fontId="6" fillId="8" borderId="0" xfId="0" applyNumberFormat="1" applyFont="1" applyFill="1" applyBorder="1" applyAlignment="1">
      <alignment horizontal="center"/>
    </xf>
    <xf numFmtId="2" fontId="9" fillId="8" borderId="0" xfId="0" applyNumberFormat="1" applyFont="1" applyFill="1" applyBorder="1" applyAlignment="1">
      <alignment horizontal="center"/>
    </xf>
    <xf numFmtId="2" fontId="3" fillId="8" borderId="0" xfId="0" applyNumberFormat="1" applyFont="1" applyFill="1" applyBorder="1" applyAlignment="1">
      <alignment horizontal="center"/>
    </xf>
    <xf numFmtId="2" fontId="17" fillId="8" borderId="0" xfId="0" applyNumberFormat="1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29" fillId="8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center"/>
    </xf>
    <xf numFmtId="0" fontId="28" fillId="8" borderId="0" xfId="2" applyFont="1" applyFill="1" applyBorder="1" applyAlignment="1" applyProtection="1">
      <alignment horizontal="left"/>
    </xf>
    <xf numFmtId="2" fontId="14" fillId="8" borderId="0" xfId="0" applyNumberFormat="1" applyFont="1" applyFill="1" applyBorder="1" applyAlignment="1">
      <alignment horizontal="center"/>
    </xf>
    <xf numFmtId="164" fontId="3" fillId="8" borderId="0" xfId="0" applyNumberFormat="1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left"/>
    </xf>
    <xf numFmtId="0" fontId="2" fillId="8" borderId="0" xfId="0" applyFont="1" applyFill="1" applyBorder="1"/>
    <xf numFmtId="4" fontId="3" fillId="8" borderId="0" xfId="0" applyNumberFormat="1" applyFont="1" applyFill="1" applyBorder="1" applyAlignment="1">
      <alignment horizontal="center"/>
    </xf>
    <xf numFmtId="164" fontId="3" fillId="8" borderId="0" xfId="0" applyNumberFormat="1" applyFont="1" applyFill="1" applyBorder="1" applyAlignment="1"/>
    <xf numFmtId="0" fontId="4" fillId="8" borderId="0" xfId="0" applyFont="1" applyFill="1" applyBorder="1" applyAlignment="1">
      <alignment horizontal="center"/>
    </xf>
    <xf numFmtId="164" fontId="5" fillId="8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0" xfId="0" applyFont="1" applyFill="1" applyAlignment="1"/>
    <xf numFmtId="0" fontId="3" fillId="9" borderId="0" xfId="0" applyFont="1" applyFill="1" applyBorder="1" applyAlignment="1"/>
    <xf numFmtId="2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/>
    <xf numFmtId="0" fontId="5" fillId="9" borderId="0" xfId="0" applyFont="1" applyFill="1" applyBorder="1" applyAlignment="1"/>
    <xf numFmtId="2" fontId="5" fillId="9" borderId="0" xfId="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/>
    <xf numFmtId="0" fontId="2" fillId="9" borderId="0" xfId="0" applyFont="1" applyFill="1" applyAlignment="1">
      <alignment horizontal="center"/>
    </xf>
    <xf numFmtId="0" fontId="3" fillId="9" borderId="0" xfId="0" applyFont="1" applyFill="1" applyBorder="1" applyAlignment="1">
      <alignment horizontal="center"/>
    </xf>
    <xf numFmtId="2" fontId="6" fillId="9" borderId="0" xfId="0" applyNumberFormat="1" applyFont="1" applyFill="1" applyBorder="1" applyAlignment="1">
      <alignment horizontal="center"/>
    </xf>
    <xf numFmtId="2" fontId="9" fillId="9" borderId="0" xfId="0" applyNumberFormat="1" applyFont="1" applyFill="1" applyBorder="1" applyAlignment="1">
      <alignment horizontal="center"/>
    </xf>
    <xf numFmtId="2" fontId="3" fillId="9" borderId="0" xfId="0" applyNumberFormat="1" applyFont="1" applyFill="1" applyBorder="1" applyAlignment="1">
      <alignment horizontal="center"/>
    </xf>
    <xf numFmtId="2" fontId="17" fillId="9" borderId="0" xfId="0" applyNumberFormat="1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29" fillId="9" borderId="0" xfId="0" applyFont="1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28" fillId="9" borderId="0" xfId="2" applyFont="1" applyFill="1" applyBorder="1" applyAlignment="1" applyProtection="1">
      <alignment horizontal="left"/>
    </xf>
    <xf numFmtId="2" fontId="14" fillId="9" borderId="0" xfId="0" applyNumberFormat="1" applyFont="1" applyFill="1" applyBorder="1" applyAlignment="1">
      <alignment horizontal="center"/>
    </xf>
    <xf numFmtId="0" fontId="22" fillId="9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0" fontId="4" fillId="9" borderId="0" xfId="0" applyFont="1" applyFill="1" applyBorder="1" applyAlignment="1"/>
    <xf numFmtId="0" fontId="10" fillId="8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 vertical="center"/>
    </xf>
    <xf numFmtId="2" fontId="2" fillId="8" borderId="0" xfId="0" applyNumberFormat="1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 vertical="center"/>
    </xf>
    <xf numFmtId="2" fontId="2" fillId="9" borderId="0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39" fillId="0" borderId="25" xfId="0" applyFont="1" applyBorder="1" applyAlignment="1">
      <alignment horizontal="center" wrapText="1"/>
    </xf>
    <xf numFmtId="14" fontId="11" fillId="0" borderId="0" xfId="0" applyNumberFormat="1" applyFont="1" applyAlignment="1">
      <alignment horizontal="left"/>
    </xf>
    <xf numFmtId="0" fontId="40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left" wrapText="1"/>
    </xf>
    <xf numFmtId="0" fontId="46" fillId="0" borderId="0" xfId="0" applyFont="1" applyAlignment="1">
      <alignment horizontal="center"/>
    </xf>
    <xf numFmtId="0" fontId="47" fillId="0" borderId="42" xfId="0" applyFont="1" applyBorder="1" applyAlignment="1">
      <alignment horizontal="center" wrapText="1"/>
    </xf>
    <xf numFmtId="0" fontId="47" fillId="0" borderId="43" xfId="0" applyFont="1" applyBorder="1" applyAlignment="1">
      <alignment horizontal="center" wrapText="1"/>
    </xf>
    <xf numFmtId="0" fontId="50" fillId="0" borderId="0" xfId="0" applyFont="1" applyAlignment="1">
      <alignment horizontal="center"/>
    </xf>
    <xf numFmtId="0" fontId="51" fillId="0" borderId="42" xfId="0" applyFont="1" applyBorder="1" applyAlignment="1">
      <alignment horizontal="center" wrapText="1"/>
    </xf>
    <xf numFmtId="0" fontId="51" fillId="0" borderId="43" xfId="0" applyFont="1" applyBorder="1" applyAlignment="1">
      <alignment horizontal="center" wrapText="1"/>
    </xf>
    <xf numFmtId="0" fontId="46" fillId="0" borderId="42" xfId="0" applyFont="1" applyBorder="1" applyAlignment="1">
      <alignment horizontal="left" wrapText="1"/>
    </xf>
    <xf numFmtId="0" fontId="46" fillId="0" borderId="43" xfId="0" applyFont="1" applyBorder="1" applyAlignment="1">
      <alignment horizontal="left" wrapText="1"/>
    </xf>
    <xf numFmtId="0" fontId="46" fillId="0" borderId="49" xfId="0" applyFont="1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43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2" fontId="4" fillId="0" borderId="0" xfId="0" applyNumberFormat="1" applyFont="1" applyAlignment="1">
      <alignment horizontal="center"/>
    </xf>
  </cellXfs>
  <cellStyles count="3">
    <cellStyle name="čárky 2" xfId="1"/>
    <cellStyle name="Hypertextový odkaz" xfId="2" builtinId="8"/>
    <cellStyle name="normální" xfId="0" builtinId="0"/>
  </cellStyles>
  <dxfs count="0"/>
  <tableStyles count="0" defaultTableStyle="TableStyleMedium9" defaultPivotStyle="PivotStyleLight16"/>
  <colors>
    <mruColors>
      <color rgb="FF00FFFF"/>
      <color rgb="FF0066FF"/>
      <color rgb="FF0000FF"/>
      <color rgb="FFFF99FF"/>
      <color rgb="FFFF00FF"/>
      <color rgb="FF00FF00"/>
      <color rgb="FF66FF33"/>
      <color rgb="FF66FFFF"/>
      <color rgb="FFCCFFFF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vidence.biatlon.cz/" TargetMode="External"/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9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42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41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40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Relationship Id="rId43" Type="http://schemas.openxmlformats.org/officeDocument/2006/relationships/hyperlink" Target="https://evidence.biatlon.cz/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9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42" Type="http://schemas.openxmlformats.org/officeDocument/2006/relationships/hyperlink" Target="https://evidence.biatlon.cz/" TargetMode="External"/><Relationship Id="rId47" Type="http://schemas.openxmlformats.org/officeDocument/2006/relationships/hyperlink" Target="https://evidence.biatlon.cz/" TargetMode="External"/><Relationship Id="rId50" Type="http://schemas.openxmlformats.org/officeDocument/2006/relationships/hyperlink" Target="https://evidence.biatlon.cz/" TargetMode="External"/><Relationship Id="rId55" Type="http://schemas.openxmlformats.org/officeDocument/2006/relationships/hyperlink" Target="https://evidence.biatlon.cz/" TargetMode="External"/><Relationship Id="rId63" Type="http://schemas.openxmlformats.org/officeDocument/2006/relationships/hyperlink" Target="https://evidence.biatlon.cz/" TargetMode="External"/><Relationship Id="rId68" Type="http://schemas.openxmlformats.org/officeDocument/2006/relationships/hyperlink" Target="https://evidence.biatlon.cz/" TargetMode="External"/><Relationship Id="rId76" Type="http://schemas.openxmlformats.org/officeDocument/2006/relationships/hyperlink" Target="https://evidence.biatlon.cz/" TargetMode="External"/><Relationship Id="rId84" Type="http://schemas.openxmlformats.org/officeDocument/2006/relationships/hyperlink" Target="https://evidence.biatlon.cz/" TargetMode="External"/><Relationship Id="rId89" Type="http://schemas.openxmlformats.org/officeDocument/2006/relationships/printerSettings" Target="../printerSettings/printerSettings10.bin"/><Relationship Id="rId7" Type="http://schemas.openxmlformats.org/officeDocument/2006/relationships/hyperlink" Target="https://evidence.biatlon.cz/" TargetMode="External"/><Relationship Id="rId71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40" Type="http://schemas.openxmlformats.org/officeDocument/2006/relationships/hyperlink" Target="https://evidence.biatlon.cz/" TargetMode="External"/><Relationship Id="rId45" Type="http://schemas.openxmlformats.org/officeDocument/2006/relationships/hyperlink" Target="https://evidence.biatlon.cz/" TargetMode="External"/><Relationship Id="rId53" Type="http://schemas.openxmlformats.org/officeDocument/2006/relationships/hyperlink" Target="https://evidence.biatlon.cz/" TargetMode="External"/><Relationship Id="rId58" Type="http://schemas.openxmlformats.org/officeDocument/2006/relationships/hyperlink" Target="https://evidence.biatlon.cz/" TargetMode="External"/><Relationship Id="rId66" Type="http://schemas.openxmlformats.org/officeDocument/2006/relationships/hyperlink" Target="https://evidence.biatlon.cz/" TargetMode="External"/><Relationship Id="rId74" Type="http://schemas.openxmlformats.org/officeDocument/2006/relationships/hyperlink" Target="https://evidence.biatlon.cz/" TargetMode="External"/><Relationship Id="rId79" Type="http://schemas.openxmlformats.org/officeDocument/2006/relationships/hyperlink" Target="https://evidence.biatlon.cz/" TargetMode="External"/><Relationship Id="rId87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61" Type="http://schemas.openxmlformats.org/officeDocument/2006/relationships/hyperlink" Target="https://evidence.biatlon.cz/" TargetMode="External"/><Relationship Id="rId82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Relationship Id="rId43" Type="http://schemas.openxmlformats.org/officeDocument/2006/relationships/hyperlink" Target="https://evidence.biatlon.cz/" TargetMode="External"/><Relationship Id="rId48" Type="http://schemas.openxmlformats.org/officeDocument/2006/relationships/hyperlink" Target="https://evidence.biatlon.cz/" TargetMode="External"/><Relationship Id="rId56" Type="http://schemas.openxmlformats.org/officeDocument/2006/relationships/hyperlink" Target="https://evidence.biatlon.cz/" TargetMode="External"/><Relationship Id="rId64" Type="http://schemas.openxmlformats.org/officeDocument/2006/relationships/hyperlink" Target="https://evidence.biatlon.cz/" TargetMode="External"/><Relationship Id="rId69" Type="http://schemas.openxmlformats.org/officeDocument/2006/relationships/hyperlink" Target="https://evidence.biatlon.cz/" TargetMode="External"/><Relationship Id="rId77" Type="http://schemas.openxmlformats.org/officeDocument/2006/relationships/hyperlink" Target="https://evidence.biatlon.cz/" TargetMode="External"/><Relationship Id="rId8" Type="http://schemas.openxmlformats.org/officeDocument/2006/relationships/hyperlink" Target="https://evidence.biatlon.cz/" TargetMode="External"/><Relationship Id="rId51" Type="http://schemas.openxmlformats.org/officeDocument/2006/relationships/hyperlink" Target="https://evidence.biatlon.cz/" TargetMode="External"/><Relationship Id="rId72" Type="http://schemas.openxmlformats.org/officeDocument/2006/relationships/hyperlink" Target="https://evidence.biatlon.cz/" TargetMode="External"/><Relationship Id="rId80" Type="http://schemas.openxmlformats.org/officeDocument/2006/relationships/hyperlink" Target="https://evidence.biatlon.cz/" TargetMode="External"/><Relationship Id="rId85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46" Type="http://schemas.openxmlformats.org/officeDocument/2006/relationships/hyperlink" Target="https://evidence.biatlon.cz/" TargetMode="External"/><Relationship Id="rId59" Type="http://schemas.openxmlformats.org/officeDocument/2006/relationships/hyperlink" Target="https://evidence.biatlon.cz/" TargetMode="External"/><Relationship Id="rId67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41" Type="http://schemas.openxmlformats.org/officeDocument/2006/relationships/hyperlink" Target="https://evidence.biatlon.cz/" TargetMode="External"/><Relationship Id="rId54" Type="http://schemas.openxmlformats.org/officeDocument/2006/relationships/hyperlink" Target="https://evidence.biatlon.cz/" TargetMode="External"/><Relationship Id="rId62" Type="http://schemas.openxmlformats.org/officeDocument/2006/relationships/hyperlink" Target="https://evidence.biatlon.cz/" TargetMode="External"/><Relationship Id="rId70" Type="http://schemas.openxmlformats.org/officeDocument/2006/relationships/hyperlink" Target="https://evidence.biatlon.cz/" TargetMode="External"/><Relationship Id="rId75" Type="http://schemas.openxmlformats.org/officeDocument/2006/relationships/hyperlink" Target="https://evidence.biatlon.cz/" TargetMode="External"/><Relationship Id="rId83" Type="http://schemas.openxmlformats.org/officeDocument/2006/relationships/hyperlink" Target="https://evidence.biatlon.cz/" TargetMode="External"/><Relationship Id="rId88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49" Type="http://schemas.openxmlformats.org/officeDocument/2006/relationships/hyperlink" Target="https://evidence.biatlon.cz/" TargetMode="External"/><Relationship Id="rId57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4" Type="http://schemas.openxmlformats.org/officeDocument/2006/relationships/hyperlink" Target="https://evidence.biatlon.cz/" TargetMode="External"/><Relationship Id="rId52" Type="http://schemas.openxmlformats.org/officeDocument/2006/relationships/hyperlink" Target="https://evidence.biatlon.cz/" TargetMode="External"/><Relationship Id="rId60" Type="http://schemas.openxmlformats.org/officeDocument/2006/relationships/hyperlink" Target="https://evidence.biatlon.cz/" TargetMode="External"/><Relationship Id="rId65" Type="http://schemas.openxmlformats.org/officeDocument/2006/relationships/hyperlink" Target="https://evidence.biatlon.cz/" TargetMode="External"/><Relationship Id="rId73" Type="http://schemas.openxmlformats.org/officeDocument/2006/relationships/hyperlink" Target="https://evidence.biatlon.cz/" TargetMode="External"/><Relationship Id="rId78" Type="http://schemas.openxmlformats.org/officeDocument/2006/relationships/hyperlink" Target="https://evidence.biatlon.cz/" TargetMode="External"/><Relationship Id="rId81" Type="http://schemas.openxmlformats.org/officeDocument/2006/relationships/hyperlink" Target="https://evidence.biatlon.cz/" TargetMode="External"/><Relationship Id="rId86" Type="http://schemas.openxmlformats.org/officeDocument/2006/relationships/hyperlink" Target="https://evidence.biatlon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vidence.biatlon.cz/" TargetMode="External"/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9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42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41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40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Relationship Id="rId4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9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42" Type="http://schemas.openxmlformats.org/officeDocument/2006/relationships/hyperlink" Target="https://evidence.biatlon.cz/" TargetMode="External"/><Relationship Id="rId47" Type="http://schemas.openxmlformats.org/officeDocument/2006/relationships/hyperlink" Target="https://evidence.biatlon.cz/" TargetMode="External"/><Relationship Id="rId50" Type="http://schemas.openxmlformats.org/officeDocument/2006/relationships/hyperlink" Target="https://evidence.biatlon.cz/" TargetMode="External"/><Relationship Id="rId55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46" Type="http://schemas.openxmlformats.org/officeDocument/2006/relationships/hyperlink" Target="https://evidence.biatlon.cz/" TargetMode="External"/><Relationship Id="rId59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41" Type="http://schemas.openxmlformats.org/officeDocument/2006/relationships/hyperlink" Target="https://evidence.biatlon.cz/" TargetMode="External"/><Relationship Id="rId54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40" Type="http://schemas.openxmlformats.org/officeDocument/2006/relationships/hyperlink" Target="https://evidence.biatlon.cz/" TargetMode="External"/><Relationship Id="rId45" Type="http://schemas.openxmlformats.org/officeDocument/2006/relationships/hyperlink" Target="https://evidence.biatlon.cz/" TargetMode="External"/><Relationship Id="rId53" Type="http://schemas.openxmlformats.org/officeDocument/2006/relationships/hyperlink" Target="https://evidence.biatlon.cz/" TargetMode="External"/><Relationship Id="rId58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49" Type="http://schemas.openxmlformats.org/officeDocument/2006/relationships/hyperlink" Target="https://evidence.biatlon.cz/" TargetMode="External"/><Relationship Id="rId57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4" Type="http://schemas.openxmlformats.org/officeDocument/2006/relationships/hyperlink" Target="https://evidence.biatlon.cz/" TargetMode="External"/><Relationship Id="rId52" Type="http://schemas.openxmlformats.org/officeDocument/2006/relationships/hyperlink" Target="https://evidence.biatlon.cz/" TargetMode="External"/><Relationship Id="rId60" Type="http://schemas.openxmlformats.org/officeDocument/2006/relationships/printerSettings" Target="../printerSettings/printerSettings3.bin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Relationship Id="rId43" Type="http://schemas.openxmlformats.org/officeDocument/2006/relationships/hyperlink" Target="https://evidence.biatlon.cz/" TargetMode="External"/><Relationship Id="rId48" Type="http://schemas.openxmlformats.org/officeDocument/2006/relationships/hyperlink" Target="https://evidence.biatlon.cz/" TargetMode="External"/><Relationship Id="rId56" Type="http://schemas.openxmlformats.org/officeDocument/2006/relationships/hyperlink" Target="https://evidence.biatlon.cz/" TargetMode="External"/><Relationship Id="rId8" Type="http://schemas.openxmlformats.org/officeDocument/2006/relationships/hyperlink" Target="https://evidence.biatlon.cz/" TargetMode="External"/><Relationship Id="rId51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vidence.biatlon.cz/" TargetMode="External"/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9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42" Type="http://schemas.openxmlformats.org/officeDocument/2006/relationships/hyperlink" Target="https://evidence.biatlon.cz/" TargetMode="External"/><Relationship Id="rId47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46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41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40" Type="http://schemas.openxmlformats.org/officeDocument/2006/relationships/hyperlink" Target="https://evidence.biatlon.cz/" TargetMode="External"/><Relationship Id="rId45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4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Relationship Id="rId43" Type="http://schemas.openxmlformats.org/officeDocument/2006/relationships/hyperlink" Target="https://evidence.biatlon.cz/" TargetMode="External"/><Relationship Id="rId48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9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42" Type="http://schemas.openxmlformats.org/officeDocument/2006/relationships/hyperlink" Target="https://evidence.biatlon.cz/" TargetMode="External"/><Relationship Id="rId47" Type="http://schemas.openxmlformats.org/officeDocument/2006/relationships/hyperlink" Target="https://evidence.biatlon.cz/" TargetMode="External"/><Relationship Id="rId50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46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41" Type="http://schemas.openxmlformats.org/officeDocument/2006/relationships/hyperlink" Target="https://evidence.biatlon.cz/" TargetMode="External"/><Relationship Id="rId54" Type="http://schemas.openxmlformats.org/officeDocument/2006/relationships/printerSettings" Target="../printerSettings/printerSettings8.bin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40" Type="http://schemas.openxmlformats.org/officeDocument/2006/relationships/hyperlink" Target="https://evidence.biatlon.cz/" TargetMode="External"/><Relationship Id="rId45" Type="http://schemas.openxmlformats.org/officeDocument/2006/relationships/hyperlink" Target="https://evidence.biatlon.cz/" TargetMode="External"/><Relationship Id="rId53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49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4" Type="http://schemas.openxmlformats.org/officeDocument/2006/relationships/hyperlink" Target="https://evidence.biatlon.cz/" TargetMode="External"/><Relationship Id="rId52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Relationship Id="rId43" Type="http://schemas.openxmlformats.org/officeDocument/2006/relationships/hyperlink" Target="https://evidence.biatlon.cz/" TargetMode="External"/><Relationship Id="rId48" Type="http://schemas.openxmlformats.org/officeDocument/2006/relationships/hyperlink" Target="https://evidence.biatlon.cz/" TargetMode="External"/><Relationship Id="rId8" Type="http://schemas.openxmlformats.org/officeDocument/2006/relationships/hyperlink" Target="https://evidence.biatlon.cz/" TargetMode="External"/><Relationship Id="rId51" Type="http://schemas.openxmlformats.org/officeDocument/2006/relationships/hyperlink" Target="https://evidence.biatlon.cz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9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42" Type="http://schemas.openxmlformats.org/officeDocument/2006/relationships/hyperlink" Target="https://evidence.biatlon.cz/" TargetMode="External"/><Relationship Id="rId47" Type="http://schemas.openxmlformats.org/officeDocument/2006/relationships/hyperlink" Target="https://evidence.biatlon.cz/" TargetMode="External"/><Relationship Id="rId50" Type="http://schemas.openxmlformats.org/officeDocument/2006/relationships/hyperlink" Target="https://evidence.biatlon.cz/" TargetMode="External"/><Relationship Id="rId55" Type="http://schemas.openxmlformats.org/officeDocument/2006/relationships/hyperlink" Target="https://evidence.biatlon.cz/" TargetMode="External"/><Relationship Id="rId63" Type="http://schemas.openxmlformats.org/officeDocument/2006/relationships/hyperlink" Target="https://evidence.biatlon.cz/" TargetMode="External"/><Relationship Id="rId68" Type="http://schemas.openxmlformats.org/officeDocument/2006/relationships/hyperlink" Target="https://evidence.biatlon.cz/" TargetMode="External"/><Relationship Id="rId76" Type="http://schemas.openxmlformats.org/officeDocument/2006/relationships/hyperlink" Target="https://evidence.biatlon.cz/" TargetMode="External"/><Relationship Id="rId84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71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40" Type="http://schemas.openxmlformats.org/officeDocument/2006/relationships/hyperlink" Target="https://evidence.biatlon.cz/" TargetMode="External"/><Relationship Id="rId45" Type="http://schemas.openxmlformats.org/officeDocument/2006/relationships/hyperlink" Target="https://evidence.biatlon.cz/" TargetMode="External"/><Relationship Id="rId53" Type="http://schemas.openxmlformats.org/officeDocument/2006/relationships/hyperlink" Target="https://evidence.biatlon.cz/" TargetMode="External"/><Relationship Id="rId58" Type="http://schemas.openxmlformats.org/officeDocument/2006/relationships/hyperlink" Target="https://evidence.biatlon.cz/" TargetMode="External"/><Relationship Id="rId66" Type="http://schemas.openxmlformats.org/officeDocument/2006/relationships/hyperlink" Target="https://evidence.biatlon.cz/" TargetMode="External"/><Relationship Id="rId74" Type="http://schemas.openxmlformats.org/officeDocument/2006/relationships/hyperlink" Target="https://evidence.biatlon.cz/" TargetMode="External"/><Relationship Id="rId79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61" Type="http://schemas.openxmlformats.org/officeDocument/2006/relationships/hyperlink" Target="https://evidence.biatlon.cz/" TargetMode="External"/><Relationship Id="rId82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Relationship Id="rId43" Type="http://schemas.openxmlformats.org/officeDocument/2006/relationships/hyperlink" Target="https://evidence.biatlon.cz/" TargetMode="External"/><Relationship Id="rId48" Type="http://schemas.openxmlformats.org/officeDocument/2006/relationships/hyperlink" Target="https://evidence.biatlon.cz/" TargetMode="External"/><Relationship Id="rId56" Type="http://schemas.openxmlformats.org/officeDocument/2006/relationships/hyperlink" Target="https://evidence.biatlon.cz/" TargetMode="External"/><Relationship Id="rId64" Type="http://schemas.openxmlformats.org/officeDocument/2006/relationships/hyperlink" Target="https://evidence.biatlon.cz/" TargetMode="External"/><Relationship Id="rId69" Type="http://schemas.openxmlformats.org/officeDocument/2006/relationships/hyperlink" Target="https://evidence.biatlon.cz/" TargetMode="External"/><Relationship Id="rId77" Type="http://schemas.openxmlformats.org/officeDocument/2006/relationships/hyperlink" Target="https://evidence.biatlon.cz/" TargetMode="External"/><Relationship Id="rId8" Type="http://schemas.openxmlformats.org/officeDocument/2006/relationships/hyperlink" Target="https://evidence.biatlon.cz/" TargetMode="External"/><Relationship Id="rId51" Type="http://schemas.openxmlformats.org/officeDocument/2006/relationships/hyperlink" Target="https://evidence.biatlon.cz/" TargetMode="External"/><Relationship Id="rId72" Type="http://schemas.openxmlformats.org/officeDocument/2006/relationships/hyperlink" Target="https://evidence.biatlon.cz/" TargetMode="External"/><Relationship Id="rId80" Type="http://schemas.openxmlformats.org/officeDocument/2006/relationships/hyperlink" Target="https://evidence.biatlon.cz/" TargetMode="External"/><Relationship Id="rId85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46" Type="http://schemas.openxmlformats.org/officeDocument/2006/relationships/hyperlink" Target="https://evidence.biatlon.cz/" TargetMode="External"/><Relationship Id="rId59" Type="http://schemas.openxmlformats.org/officeDocument/2006/relationships/hyperlink" Target="https://evidence.biatlon.cz/" TargetMode="External"/><Relationship Id="rId67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41" Type="http://schemas.openxmlformats.org/officeDocument/2006/relationships/hyperlink" Target="https://evidence.biatlon.cz/" TargetMode="External"/><Relationship Id="rId54" Type="http://schemas.openxmlformats.org/officeDocument/2006/relationships/hyperlink" Target="https://evidence.biatlon.cz/" TargetMode="External"/><Relationship Id="rId62" Type="http://schemas.openxmlformats.org/officeDocument/2006/relationships/hyperlink" Target="https://evidence.biatlon.cz/" TargetMode="External"/><Relationship Id="rId70" Type="http://schemas.openxmlformats.org/officeDocument/2006/relationships/hyperlink" Target="https://evidence.biatlon.cz/" TargetMode="External"/><Relationship Id="rId75" Type="http://schemas.openxmlformats.org/officeDocument/2006/relationships/hyperlink" Target="https://evidence.biatlon.cz/" TargetMode="External"/><Relationship Id="rId83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49" Type="http://schemas.openxmlformats.org/officeDocument/2006/relationships/hyperlink" Target="https://evidence.biatlon.cz/" TargetMode="External"/><Relationship Id="rId57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4" Type="http://schemas.openxmlformats.org/officeDocument/2006/relationships/hyperlink" Target="https://evidence.biatlon.cz/" TargetMode="External"/><Relationship Id="rId52" Type="http://schemas.openxmlformats.org/officeDocument/2006/relationships/hyperlink" Target="https://evidence.biatlon.cz/" TargetMode="External"/><Relationship Id="rId60" Type="http://schemas.openxmlformats.org/officeDocument/2006/relationships/hyperlink" Target="https://evidence.biatlon.cz/" TargetMode="External"/><Relationship Id="rId65" Type="http://schemas.openxmlformats.org/officeDocument/2006/relationships/hyperlink" Target="https://evidence.biatlon.cz/" TargetMode="External"/><Relationship Id="rId73" Type="http://schemas.openxmlformats.org/officeDocument/2006/relationships/hyperlink" Target="https://evidence.biatlon.cz/" TargetMode="External"/><Relationship Id="rId78" Type="http://schemas.openxmlformats.org/officeDocument/2006/relationships/hyperlink" Target="https://evidence.biatlon.cz/" TargetMode="External"/><Relationship Id="rId81" Type="http://schemas.openxmlformats.org/officeDocument/2006/relationships/hyperlink" Target="https://evidence.biatlon.cz/" TargetMode="External"/><Relationship Id="rId86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  <pageSetUpPr fitToPage="1"/>
  </sheetPr>
  <dimension ref="A1:N91"/>
  <sheetViews>
    <sheetView tabSelected="1" zoomScaleNormal="100" zoomScaleSheetLayoutView="100" workbookViewId="0">
      <selection activeCell="A3" sqref="A3:N90"/>
    </sheetView>
  </sheetViews>
  <sheetFormatPr defaultRowHeight="15.75"/>
  <cols>
    <col min="1" max="1" width="7.7109375" style="35" customWidth="1"/>
    <col min="2" max="2" width="23.7109375" style="1" customWidth="1"/>
    <col min="3" max="3" width="10.7109375" style="38" customWidth="1"/>
    <col min="4" max="4" width="13.7109375" style="5" customWidth="1"/>
    <col min="5" max="5" width="12.7109375" style="3" customWidth="1"/>
    <col min="6" max="8" width="10.7109375" style="3" customWidth="1"/>
    <col min="9" max="9" width="10.7109375" style="192" customWidth="1"/>
    <col min="10" max="12" width="10.7109375" style="3" customWidth="1"/>
    <col min="13" max="13" width="18.7109375" style="3" customWidth="1"/>
    <col min="14" max="14" width="18.7109375" style="8" customWidth="1"/>
    <col min="15" max="16384" width="9.140625" style="5"/>
  </cols>
  <sheetData>
    <row r="1" spans="1:14" s="4" customFormat="1" ht="23.25">
      <c r="A1" s="337" t="s">
        <v>170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ht="19.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14" s="6" customFormat="1" ht="19.5" customHeight="1">
      <c r="A3" s="286" t="s">
        <v>28</v>
      </c>
      <c r="B3" s="287" t="s">
        <v>171</v>
      </c>
      <c r="C3" s="287" t="s">
        <v>72</v>
      </c>
      <c r="D3" s="287"/>
      <c r="E3" s="288"/>
      <c r="F3" s="287"/>
      <c r="G3" s="289"/>
      <c r="H3" s="286"/>
      <c r="I3" s="286"/>
      <c r="J3" s="286"/>
      <c r="K3" s="290"/>
      <c r="L3" s="286"/>
      <c r="M3" s="286"/>
      <c r="N3" s="286"/>
    </row>
    <row r="4" spans="1:14" s="6" customFormat="1" ht="19.5" customHeight="1">
      <c r="A4" s="286" t="s">
        <v>29</v>
      </c>
      <c r="B4" s="287" t="s">
        <v>172</v>
      </c>
      <c r="C4" s="287" t="s">
        <v>181</v>
      </c>
      <c r="D4" s="287"/>
      <c r="E4" s="288"/>
      <c r="F4" s="287"/>
      <c r="G4" s="289"/>
      <c r="H4" s="286"/>
      <c r="I4" s="286"/>
      <c r="J4" s="286"/>
      <c r="K4" s="290"/>
      <c r="L4" s="286"/>
      <c r="M4" s="286"/>
      <c r="N4" s="286"/>
    </row>
    <row r="5" spans="1:14" s="6" customFormat="1" ht="19.5" customHeight="1">
      <c r="A5" s="286" t="s">
        <v>30</v>
      </c>
      <c r="B5" s="287" t="s">
        <v>173</v>
      </c>
      <c r="C5" s="291" t="s">
        <v>73</v>
      </c>
      <c r="D5" s="291"/>
      <c r="E5" s="290"/>
      <c r="F5" s="291"/>
      <c r="G5" s="289"/>
      <c r="H5" s="286"/>
      <c r="I5" s="286"/>
      <c r="J5" s="286"/>
      <c r="K5" s="290"/>
      <c r="L5" s="286"/>
      <c r="M5" s="286"/>
      <c r="N5" s="286"/>
    </row>
    <row r="6" spans="1:14" s="6" customFormat="1" ht="19.5" customHeight="1">
      <c r="A6" s="286" t="s">
        <v>31</v>
      </c>
      <c r="B6" s="291" t="s">
        <v>174</v>
      </c>
      <c r="C6" s="287" t="s">
        <v>463</v>
      </c>
      <c r="D6" s="287"/>
      <c r="E6" s="288"/>
      <c r="F6" s="287"/>
      <c r="G6" s="289"/>
      <c r="H6" s="286"/>
      <c r="I6" s="286"/>
      <c r="J6" s="286"/>
      <c r="K6" s="290"/>
      <c r="L6" s="286"/>
      <c r="M6" s="286"/>
      <c r="N6" s="286"/>
    </row>
    <row r="7" spans="1:14" ht="19.5" customHeight="1">
      <c r="A7" s="286" t="s">
        <v>53</v>
      </c>
      <c r="B7" s="287" t="s">
        <v>175</v>
      </c>
      <c r="C7" s="291" t="s">
        <v>657</v>
      </c>
      <c r="D7" s="291"/>
      <c r="E7" s="290"/>
      <c r="F7" s="291"/>
      <c r="G7" s="292"/>
      <c r="H7" s="293"/>
      <c r="I7" s="293"/>
      <c r="J7" s="294"/>
      <c r="K7" s="290"/>
      <c r="L7" s="290"/>
      <c r="M7" s="290"/>
      <c r="N7" s="294"/>
    </row>
    <row r="8" spans="1:14" ht="19.5" customHeight="1">
      <c r="A8" s="286"/>
      <c r="B8" s="287"/>
      <c r="C8" s="295"/>
      <c r="D8" s="292"/>
      <c r="E8" s="293"/>
      <c r="F8" s="293"/>
      <c r="G8" s="293"/>
      <c r="H8" s="293"/>
      <c r="I8" s="293"/>
      <c r="J8" s="294"/>
      <c r="K8" s="290"/>
      <c r="L8" s="290"/>
      <c r="M8" s="290"/>
      <c r="N8" s="294"/>
    </row>
    <row r="9" spans="1:14" s="7" customFormat="1" ht="19.5" customHeight="1">
      <c r="A9" s="291" t="s">
        <v>74</v>
      </c>
      <c r="B9" s="289" t="s">
        <v>176</v>
      </c>
      <c r="C9" s="296"/>
      <c r="D9" s="291"/>
      <c r="E9" s="290"/>
      <c r="F9" s="297"/>
      <c r="G9" s="297"/>
      <c r="H9" s="297"/>
      <c r="I9" s="297"/>
      <c r="J9" s="297"/>
      <c r="K9" s="297"/>
      <c r="L9" s="297"/>
      <c r="M9" s="297"/>
      <c r="N9" s="298"/>
    </row>
    <row r="10" spans="1:14" s="6" customFormat="1" ht="19.7" customHeight="1">
      <c r="A10" s="289"/>
      <c r="B10" s="291"/>
      <c r="C10" s="286"/>
      <c r="D10" s="289"/>
      <c r="E10" s="299"/>
      <c r="F10" s="300" t="s">
        <v>177</v>
      </c>
      <c r="G10" s="299"/>
      <c r="H10" s="299"/>
      <c r="I10" s="299"/>
      <c r="J10" s="299"/>
      <c r="K10" s="299"/>
      <c r="L10" s="299"/>
      <c r="M10" s="299"/>
      <c r="N10" s="290"/>
    </row>
    <row r="11" spans="1:14" s="6" customFormat="1" ht="19.7" customHeight="1">
      <c r="A11" s="291"/>
      <c r="B11" s="291"/>
      <c r="C11" s="286"/>
      <c r="D11" s="291"/>
      <c r="E11" s="290" t="s">
        <v>54</v>
      </c>
      <c r="F11" s="290" t="s">
        <v>178</v>
      </c>
      <c r="G11" s="338" t="s">
        <v>35</v>
      </c>
      <c r="H11" s="338"/>
      <c r="I11" s="338" t="s">
        <v>556</v>
      </c>
      <c r="J11" s="338"/>
      <c r="K11" s="338" t="s">
        <v>148</v>
      </c>
      <c r="L11" s="338"/>
      <c r="M11" s="290"/>
      <c r="N11" s="290"/>
    </row>
    <row r="12" spans="1:14" s="6" customFormat="1" ht="19.7" customHeight="1">
      <c r="A12" s="336" t="s">
        <v>180</v>
      </c>
      <c r="B12" s="336"/>
      <c r="C12" s="301"/>
      <c r="D12" s="291"/>
      <c r="E12" s="299" t="s">
        <v>2</v>
      </c>
      <c r="F12" s="299" t="s">
        <v>0</v>
      </c>
      <c r="G12" s="299" t="s">
        <v>0</v>
      </c>
      <c r="H12" s="299" t="s">
        <v>1</v>
      </c>
      <c r="I12" s="299" t="s">
        <v>0</v>
      </c>
      <c r="J12" s="299" t="s">
        <v>69</v>
      </c>
      <c r="K12" s="299" t="s">
        <v>0</v>
      </c>
      <c r="L12" s="299" t="s">
        <v>1</v>
      </c>
      <c r="M12" s="290" t="s">
        <v>3</v>
      </c>
      <c r="N12" s="290" t="s">
        <v>145</v>
      </c>
    </row>
    <row r="13" spans="1:14" s="6" customFormat="1" ht="19.5" customHeight="1">
      <c r="A13" s="286" t="s">
        <v>4</v>
      </c>
      <c r="B13" s="302" t="s">
        <v>87</v>
      </c>
      <c r="C13" s="303">
        <v>1999</v>
      </c>
      <c r="D13" s="304" t="s">
        <v>118</v>
      </c>
      <c r="E13" s="299">
        <v>94.54</v>
      </c>
      <c r="F13" s="305">
        <v>94.57</v>
      </c>
      <c r="G13" s="299">
        <v>99.96</v>
      </c>
      <c r="H13" s="299">
        <v>100</v>
      </c>
      <c r="I13" s="306">
        <v>0</v>
      </c>
      <c r="J13" s="299">
        <v>0</v>
      </c>
      <c r="K13" s="305">
        <v>0</v>
      </c>
      <c r="L13" s="305">
        <v>91.94</v>
      </c>
      <c r="M13" s="290">
        <f t="shared" ref="M13:M26" si="0">LARGE(E13:L13,1)+LARGE(E13:L13,2)+LARGE(E13:L13,3)+LARGE(E13:L13,4)+LARGE(E13:L13,5)</f>
        <v>481.01</v>
      </c>
      <c r="N13" s="290">
        <f t="shared" ref="N13:N26" si="1">AVERAGE(E13:L13)</f>
        <v>60.126249999999999</v>
      </c>
    </row>
    <row r="14" spans="1:14" s="6" customFormat="1" ht="19.5" customHeight="1">
      <c r="A14" s="286" t="s">
        <v>5</v>
      </c>
      <c r="B14" s="302" t="s">
        <v>36</v>
      </c>
      <c r="C14" s="303">
        <v>2000</v>
      </c>
      <c r="D14" s="304" t="s">
        <v>18</v>
      </c>
      <c r="E14" s="299">
        <v>95.99</v>
      </c>
      <c r="F14" s="305">
        <v>95</v>
      </c>
      <c r="G14" s="299">
        <v>96.86</v>
      </c>
      <c r="H14" s="299">
        <v>95.41</v>
      </c>
      <c r="I14" s="306">
        <v>0</v>
      </c>
      <c r="J14" s="299">
        <v>0</v>
      </c>
      <c r="K14" s="305">
        <v>0</v>
      </c>
      <c r="L14" s="305">
        <v>95</v>
      </c>
      <c r="M14" s="290">
        <f t="shared" si="0"/>
        <v>478.26</v>
      </c>
      <c r="N14" s="290">
        <f t="shared" si="1"/>
        <v>59.782499999999999</v>
      </c>
    </row>
    <row r="15" spans="1:14" s="6" customFormat="1" ht="19.5" customHeight="1">
      <c r="A15" s="286" t="s">
        <v>6</v>
      </c>
      <c r="B15" s="302" t="s">
        <v>19</v>
      </c>
      <c r="C15" s="303">
        <v>1999</v>
      </c>
      <c r="D15" s="304" t="s">
        <v>117</v>
      </c>
      <c r="E15" s="299">
        <v>94.06</v>
      </c>
      <c r="F15" s="305">
        <v>91.8</v>
      </c>
      <c r="G15" s="299">
        <v>98.59</v>
      </c>
      <c r="H15" s="299">
        <v>92.7</v>
      </c>
      <c r="I15" s="306">
        <v>0</v>
      </c>
      <c r="J15" s="299">
        <v>0</v>
      </c>
      <c r="K15" s="305">
        <v>0</v>
      </c>
      <c r="L15" s="305">
        <v>87.77</v>
      </c>
      <c r="M15" s="290">
        <f t="shared" si="0"/>
        <v>464.92</v>
      </c>
      <c r="N15" s="290">
        <f t="shared" si="1"/>
        <v>58.115000000000002</v>
      </c>
    </row>
    <row r="16" spans="1:14" s="6" customFormat="1" ht="19.5" customHeight="1">
      <c r="A16" s="286" t="s">
        <v>7</v>
      </c>
      <c r="B16" s="302" t="s">
        <v>38</v>
      </c>
      <c r="C16" s="303">
        <v>2000</v>
      </c>
      <c r="D16" s="304" t="s">
        <v>118</v>
      </c>
      <c r="E16" s="299">
        <v>88.04</v>
      </c>
      <c r="F16" s="299">
        <v>94.79</v>
      </c>
      <c r="G16" s="299" t="s">
        <v>540</v>
      </c>
      <c r="H16" s="299" t="s">
        <v>647</v>
      </c>
      <c r="I16" s="306">
        <v>88.68</v>
      </c>
      <c r="J16" s="299">
        <v>94.67</v>
      </c>
      <c r="K16" s="299">
        <v>92.13</v>
      </c>
      <c r="L16" s="299">
        <v>89.84</v>
      </c>
      <c r="M16" s="290">
        <f t="shared" si="0"/>
        <v>460.11000000000007</v>
      </c>
      <c r="N16" s="290">
        <f t="shared" si="1"/>
        <v>91.358333333333334</v>
      </c>
    </row>
    <row r="17" spans="1:14" s="6" customFormat="1" ht="19.5" customHeight="1">
      <c r="A17" s="286" t="s">
        <v>8</v>
      </c>
      <c r="B17" s="302" t="s">
        <v>121</v>
      </c>
      <c r="C17" s="303">
        <v>1999</v>
      </c>
      <c r="D17" s="304" t="s">
        <v>117</v>
      </c>
      <c r="E17" s="299">
        <v>87</v>
      </c>
      <c r="F17" s="305">
        <v>90.3</v>
      </c>
      <c r="G17" s="299">
        <v>97.31</v>
      </c>
      <c r="H17" s="299">
        <v>96.77</v>
      </c>
      <c r="I17" s="306">
        <v>0</v>
      </c>
      <c r="J17" s="299">
        <v>0</v>
      </c>
      <c r="K17" s="305">
        <v>0</v>
      </c>
      <c r="L17" s="305">
        <v>87.54</v>
      </c>
      <c r="M17" s="290">
        <f t="shared" si="0"/>
        <v>458.92</v>
      </c>
      <c r="N17" s="290">
        <f t="shared" si="1"/>
        <v>57.365000000000002</v>
      </c>
    </row>
    <row r="18" spans="1:14" s="6" customFormat="1" ht="19.5" customHeight="1">
      <c r="A18" s="286" t="s">
        <v>9</v>
      </c>
      <c r="B18" s="302" t="s">
        <v>39</v>
      </c>
      <c r="C18" s="303">
        <v>2000</v>
      </c>
      <c r="D18" s="304" t="s">
        <v>118</v>
      </c>
      <c r="E18" s="299">
        <v>76.81</v>
      </c>
      <c r="F18" s="299">
        <v>95</v>
      </c>
      <c r="G18" s="299" t="s">
        <v>648</v>
      </c>
      <c r="H18" s="299" t="s">
        <v>541</v>
      </c>
      <c r="I18" s="306">
        <v>87.79</v>
      </c>
      <c r="J18" s="299">
        <v>94.36</v>
      </c>
      <c r="K18" s="299">
        <v>95</v>
      </c>
      <c r="L18" s="299">
        <v>86.76</v>
      </c>
      <c r="M18" s="290">
        <f t="shared" si="0"/>
        <v>458.91</v>
      </c>
      <c r="N18" s="290">
        <f t="shared" si="1"/>
        <v>89.286666666666676</v>
      </c>
    </row>
    <row r="19" spans="1:14" s="6" customFormat="1" ht="19.5" customHeight="1">
      <c r="A19" s="286" t="s">
        <v>10</v>
      </c>
      <c r="B19" s="302" t="s">
        <v>37</v>
      </c>
      <c r="C19" s="303">
        <v>2000</v>
      </c>
      <c r="D19" s="304" t="s">
        <v>118</v>
      </c>
      <c r="E19" s="299">
        <v>79.13</v>
      </c>
      <c r="F19" s="299">
        <v>95</v>
      </c>
      <c r="G19" s="299">
        <v>92.5</v>
      </c>
      <c r="H19" s="299">
        <v>85.91</v>
      </c>
      <c r="I19" s="306">
        <v>0</v>
      </c>
      <c r="J19" s="299">
        <v>0</v>
      </c>
      <c r="K19" s="305">
        <v>0</v>
      </c>
      <c r="L19" s="305">
        <v>91.57</v>
      </c>
      <c r="M19" s="290">
        <f t="shared" si="0"/>
        <v>444.11</v>
      </c>
      <c r="N19" s="290">
        <f t="shared" si="1"/>
        <v>55.513749999999995</v>
      </c>
    </row>
    <row r="20" spans="1:14" s="6" customFormat="1" ht="19.5" customHeight="1">
      <c r="A20" s="286" t="s">
        <v>11</v>
      </c>
      <c r="B20" s="302" t="s">
        <v>149</v>
      </c>
      <c r="C20" s="303">
        <v>2000</v>
      </c>
      <c r="D20" s="304" t="s">
        <v>118</v>
      </c>
      <c r="E20" s="299">
        <v>0</v>
      </c>
      <c r="F20" s="299">
        <v>89.31</v>
      </c>
      <c r="G20" s="299">
        <v>76.17</v>
      </c>
      <c r="H20" s="299" t="s">
        <v>649</v>
      </c>
      <c r="I20" s="306">
        <v>87.34</v>
      </c>
      <c r="J20" s="299">
        <v>88.24</v>
      </c>
      <c r="K20" s="299">
        <v>86.98</v>
      </c>
      <c r="L20" s="299">
        <v>85.15</v>
      </c>
      <c r="M20" s="290">
        <f t="shared" si="0"/>
        <v>437.02</v>
      </c>
      <c r="N20" s="290">
        <f t="shared" si="1"/>
        <v>73.312857142857155</v>
      </c>
    </row>
    <row r="21" spans="1:14" s="6" customFormat="1" ht="19.5" customHeight="1">
      <c r="A21" s="286" t="s">
        <v>12</v>
      </c>
      <c r="B21" s="302" t="s">
        <v>119</v>
      </c>
      <c r="C21" s="303">
        <v>2000</v>
      </c>
      <c r="D21" s="304" t="s">
        <v>118</v>
      </c>
      <c r="E21" s="299">
        <v>0</v>
      </c>
      <c r="F21" s="299">
        <v>86.57</v>
      </c>
      <c r="G21" s="299">
        <v>80.14</v>
      </c>
      <c r="H21" s="299">
        <v>83.66</v>
      </c>
      <c r="I21" s="306">
        <v>86.23</v>
      </c>
      <c r="J21" s="299">
        <v>90.7</v>
      </c>
      <c r="K21" s="299">
        <v>0</v>
      </c>
      <c r="L21" s="299">
        <v>0</v>
      </c>
      <c r="M21" s="290">
        <f t="shared" si="0"/>
        <v>427.29999999999995</v>
      </c>
      <c r="N21" s="290">
        <f t="shared" si="1"/>
        <v>53.412499999999994</v>
      </c>
    </row>
    <row r="22" spans="1:14" s="6" customFormat="1" ht="19.5" customHeight="1">
      <c r="A22" s="286" t="s">
        <v>13</v>
      </c>
      <c r="B22" s="302" t="s">
        <v>231</v>
      </c>
      <c r="C22" s="303">
        <v>1998</v>
      </c>
      <c r="D22" s="304" t="s">
        <v>17</v>
      </c>
      <c r="E22" s="299">
        <v>100</v>
      </c>
      <c r="F22" s="299">
        <v>0</v>
      </c>
      <c r="G22" s="299">
        <v>89.97</v>
      </c>
      <c r="H22" s="299">
        <v>77.36</v>
      </c>
      <c r="I22" s="306">
        <v>0</v>
      </c>
      <c r="J22" s="299">
        <v>0</v>
      </c>
      <c r="K22" s="305">
        <v>0</v>
      </c>
      <c r="L22" s="305">
        <v>88.37</v>
      </c>
      <c r="M22" s="290">
        <f t="shared" si="0"/>
        <v>355.70000000000005</v>
      </c>
      <c r="N22" s="290">
        <f t="shared" si="1"/>
        <v>44.462499999999999</v>
      </c>
    </row>
    <row r="23" spans="1:14" s="6" customFormat="1" ht="19.5" customHeight="1">
      <c r="A23" s="286" t="s">
        <v>14</v>
      </c>
      <c r="B23" s="302" t="s">
        <v>230</v>
      </c>
      <c r="C23" s="303">
        <v>2000</v>
      </c>
      <c r="D23" s="304" t="s">
        <v>117</v>
      </c>
      <c r="E23" s="299">
        <v>96.87</v>
      </c>
      <c r="F23" s="299">
        <v>0</v>
      </c>
      <c r="G23" s="299">
        <v>100</v>
      </c>
      <c r="H23" s="299" t="s">
        <v>70</v>
      </c>
      <c r="I23" s="306">
        <v>0</v>
      </c>
      <c r="J23" s="299">
        <v>0</v>
      </c>
      <c r="K23" s="299">
        <v>0</v>
      </c>
      <c r="L23" s="299">
        <v>95</v>
      </c>
      <c r="M23" s="290">
        <f t="shared" si="0"/>
        <v>291.87</v>
      </c>
      <c r="N23" s="290">
        <f t="shared" si="1"/>
        <v>41.695714285714288</v>
      </c>
    </row>
    <row r="24" spans="1:14" s="6" customFormat="1" ht="19.5" customHeight="1">
      <c r="A24" s="286" t="s">
        <v>15</v>
      </c>
      <c r="B24" s="302" t="s">
        <v>20</v>
      </c>
      <c r="C24" s="303">
        <v>1999</v>
      </c>
      <c r="D24" s="304" t="s">
        <v>118</v>
      </c>
      <c r="E24" s="299">
        <v>0</v>
      </c>
      <c r="F24" s="299" t="s">
        <v>65</v>
      </c>
      <c r="G24" s="299">
        <v>95.7</v>
      </c>
      <c r="H24" s="299">
        <v>90.84</v>
      </c>
      <c r="I24" s="306">
        <v>0</v>
      </c>
      <c r="J24" s="299">
        <v>0</v>
      </c>
      <c r="K24" s="305">
        <v>0</v>
      </c>
      <c r="L24" s="305">
        <v>94.31</v>
      </c>
      <c r="M24" s="290">
        <f t="shared" si="0"/>
        <v>280.85000000000002</v>
      </c>
      <c r="N24" s="290">
        <f t="shared" si="1"/>
        <v>40.121428571428574</v>
      </c>
    </row>
    <row r="25" spans="1:14" s="6" customFormat="1" ht="19.5" customHeight="1">
      <c r="A25" s="286" t="s">
        <v>16</v>
      </c>
      <c r="B25" s="302" t="s">
        <v>21</v>
      </c>
      <c r="C25" s="303">
        <v>1999</v>
      </c>
      <c r="D25" s="304" t="s">
        <v>117</v>
      </c>
      <c r="E25" s="299">
        <v>78.489999999999995</v>
      </c>
      <c r="F25" s="299">
        <v>0</v>
      </c>
      <c r="G25" s="299">
        <v>0</v>
      </c>
      <c r="H25" s="299">
        <v>0</v>
      </c>
      <c r="I25" s="306">
        <v>95</v>
      </c>
      <c r="J25" s="299">
        <v>95</v>
      </c>
      <c r="K25" s="299">
        <v>0</v>
      </c>
      <c r="L25" s="299">
        <v>0</v>
      </c>
      <c r="M25" s="290">
        <f t="shared" si="0"/>
        <v>268.49</v>
      </c>
      <c r="N25" s="290">
        <f t="shared" si="1"/>
        <v>33.561250000000001</v>
      </c>
    </row>
    <row r="26" spans="1:14" s="6" customFormat="1" ht="19.5" customHeight="1">
      <c r="A26" s="286" t="s">
        <v>22</v>
      </c>
      <c r="B26" s="291" t="s">
        <v>399</v>
      </c>
      <c r="C26" s="307">
        <v>2001</v>
      </c>
      <c r="D26" s="289" t="s">
        <v>360</v>
      </c>
      <c r="E26" s="299">
        <v>88.44</v>
      </c>
      <c r="F26" s="299">
        <v>0</v>
      </c>
      <c r="G26" s="299">
        <v>0</v>
      </c>
      <c r="H26" s="299">
        <v>0</v>
      </c>
      <c r="I26" s="306">
        <v>81.47</v>
      </c>
      <c r="J26" s="296">
        <v>92.78</v>
      </c>
      <c r="K26" s="299">
        <v>0</v>
      </c>
      <c r="L26" s="299">
        <v>0</v>
      </c>
      <c r="M26" s="290">
        <f t="shared" si="0"/>
        <v>262.69</v>
      </c>
      <c r="N26" s="290">
        <f t="shared" si="1"/>
        <v>32.83625</v>
      </c>
    </row>
    <row r="27" spans="1:14" s="6" customFormat="1" ht="19.5" customHeight="1">
      <c r="A27" s="286"/>
      <c r="B27" s="308"/>
      <c r="C27" s="303"/>
      <c r="D27" s="304"/>
      <c r="E27" s="299"/>
      <c r="F27" s="299"/>
      <c r="G27" s="299"/>
      <c r="H27" s="299"/>
      <c r="I27" s="306"/>
      <c r="J27" s="299"/>
      <c r="K27" s="299"/>
      <c r="L27" s="299"/>
      <c r="M27" s="290"/>
      <c r="N27" s="290"/>
    </row>
    <row r="28" spans="1:14" s="6" customFormat="1" ht="19.7" customHeight="1">
      <c r="A28" s="336" t="s">
        <v>179</v>
      </c>
      <c r="B28" s="336"/>
      <c r="C28" s="301"/>
      <c r="D28" s="289"/>
      <c r="E28" s="299"/>
      <c r="F28" s="299"/>
      <c r="G28" s="299"/>
      <c r="H28" s="299"/>
      <c r="I28" s="306"/>
      <c r="J28" s="299"/>
      <c r="K28" s="299"/>
      <c r="L28" s="299"/>
      <c r="M28" s="290"/>
      <c r="N28" s="290"/>
    </row>
    <row r="29" spans="1:14" s="6" customFormat="1" ht="19.5" customHeight="1">
      <c r="A29" s="286" t="s">
        <v>4</v>
      </c>
      <c r="B29" s="302" t="s">
        <v>44</v>
      </c>
      <c r="C29" s="303">
        <v>2001</v>
      </c>
      <c r="D29" s="304" t="s">
        <v>118</v>
      </c>
      <c r="E29" s="299">
        <v>99.1</v>
      </c>
      <c r="F29" s="299">
        <v>99.59</v>
      </c>
      <c r="G29" s="299">
        <v>100</v>
      </c>
      <c r="H29" s="299" t="s">
        <v>579</v>
      </c>
      <c r="I29" s="306" t="s">
        <v>542</v>
      </c>
      <c r="J29" s="299">
        <v>96.24</v>
      </c>
      <c r="K29" s="305">
        <v>0</v>
      </c>
      <c r="L29" s="305">
        <v>95</v>
      </c>
      <c r="M29" s="290">
        <f t="shared" ref="M29:M47" si="2">LARGE(E29:L29,1)+LARGE(E29:L29,2)+LARGE(E29:L29,3)+LARGE(E29:L29,4)+LARGE(E29:L29,5)</f>
        <v>489.93</v>
      </c>
      <c r="N29" s="290">
        <f t="shared" ref="N29:N47" si="3">AVERAGE(E29:L29)</f>
        <v>81.655000000000001</v>
      </c>
    </row>
    <row r="30" spans="1:14" s="6" customFormat="1" ht="19.5" customHeight="1">
      <c r="A30" s="286" t="s">
        <v>5</v>
      </c>
      <c r="B30" s="302" t="s">
        <v>93</v>
      </c>
      <c r="C30" s="303">
        <v>2002</v>
      </c>
      <c r="D30" s="304" t="s">
        <v>118</v>
      </c>
      <c r="E30" s="299">
        <v>100</v>
      </c>
      <c r="F30" s="299">
        <v>97.75</v>
      </c>
      <c r="G30" s="299">
        <v>96.93</v>
      </c>
      <c r="H30" s="299">
        <v>100</v>
      </c>
      <c r="I30" s="306">
        <v>0</v>
      </c>
      <c r="J30" s="299">
        <v>0</v>
      </c>
      <c r="K30" s="299">
        <v>94.09</v>
      </c>
      <c r="L30" s="299">
        <v>91.51</v>
      </c>
      <c r="M30" s="290">
        <f t="shared" si="2"/>
        <v>488.77</v>
      </c>
      <c r="N30" s="290">
        <f t="shared" si="3"/>
        <v>72.534999999999997</v>
      </c>
    </row>
    <row r="31" spans="1:14" s="6" customFormat="1" ht="19.5" customHeight="1">
      <c r="A31" s="286" t="s">
        <v>6</v>
      </c>
      <c r="B31" s="302" t="s">
        <v>98</v>
      </c>
      <c r="C31" s="303">
        <v>2002</v>
      </c>
      <c r="D31" s="304" t="s">
        <v>117</v>
      </c>
      <c r="E31" s="299">
        <v>82.33</v>
      </c>
      <c r="F31" s="299">
        <v>100</v>
      </c>
      <c r="G31" s="299">
        <v>98.15</v>
      </c>
      <c r="H31" s="299">
        <v>90.9</v>
      </c>
      <c r="I31" s="306">
        <v>0</v>
      </c>
      <c r="J31" s="299">
        <v>0</v>
      </c>
      <c r="K31" s="299">
        <v>95</v>
      </c>
      <c r="L31" s="299">
        <v>92.55</v>
      </c>
      <c r="M31" s="290">
        <f t="shared" si="2"/>
        <v>476.6</v>
      </c>
      <c r="N31" s="290">
        <f t="shared" si="3"/>
        <v>69.866249999999994</v>
      </c>
    </row>
    <row r="32" spans="1:14" s="6" customFormat="1" ht="19.5" customHeight="1">
      <c r="A32" s="286" t="s">
        <v>7</v>
      </c>
      <c r="B32" s="291" t="s">
        <v>137</v>
      </c>
      <c r="C32" s="307">
        <v>2002</v>
      </c>
      <c r="D32" s="304" t="s">
        <v>18</v>
      </c>
      <c r="E32" s="299">
        <v>93.45</v>
      </c>
      <c r="F32" s="299">
        <v>95.11</v>
      </c>
      <c r="G32" s="299">
        <v>96.53</v>
      </c>
      <c r="H32" s="299">
        <v>97.82</v>
      </c>
      <c r="I32" s="306">
        <v>92.57</v>
      </c>
      <c r="J32" s="299" t="s">
        <v>543</v>
      </c>
      <c r="K32" s="299" t="s">
        <v>650</v>
      </c>
      <c r="L32" s="299">
        <v>81.25</v>
      </c>
      <c r="M32" s="290">
        <f t="shared" si="2"/>
        <v>475.47999999999996</v>
      </c>
      <c r="N32" s="290">
        <f t="shared" si="3"/>
        <v>92.788333333333341</v>
      </c>
    </row>
    <row r="33" spans="1:14" s="6" customFormat="1" ht="19.5" customHeight="1">
      <c r="A33" s="286" t="s">
        <v>8</v>
      </c>
      <c r="B33" s="302" t="s">
        <v>62</v>
      </c>
      <c r="C33" s="303">
        <v>2002</v>
      </c>
      <c r="D33" s="304" t="s">
        <v>117</v>
      </c>
      <c r="E33" s="299" t="s">
        <v>651</v>
      </c>
      <c r="F33" s="299">
        <v>93.43</v>
      </c>
      <c r="G33" s="299" t="s">
        <v>544</v>
      </c>
      <c r="H33" s="299">
        <v>89.71</v>
      </c>
      <c r="I33" s="306">
        <v>91.61</v>
      </c>
      <c r="J33" s="299">
        <v>100</v>
      </c>
      <c r="K33" s="299">
        <v>91.55</v>
      </c>
      <c r="L33" s="299">
        <v>86.39</v>
      </c>
      <c r="M33" s="290">
        <f t="shared" si="2"/>
        <v>466.3</v>
      </c>
      <c r="N33" s="290">
        <f t="shared" si="3"/>
        <v>92.115000000000009</v>
      </c>
    </row>
    <row r="34" spans="1:14" s="6" customFormat="1" ht="19.5" customHeight="1">
      <c r="A34" s="286" t="s">
        <v>9</v>
      </c>
      <c r="B34" s="302" t="s">
        <v>90</v>
      </c>
      <c r="C34" s="303">
        <v>2001</v>
      </c>
      <c r="D34" s="304" t="s">
        <v>18</v>
      </c>
      <c r="E34" s="299">
        <v>97.06</v>
      </c>
      <c r="F34" s="299">
        <v>82.62</v>
      </c>
      <c r="G34" s="299">
        <v>0</v>
      </c>
      <c r="H34" s="299">
        <v>0</v>
      </c>
      <c r="I34" s="306">
        <v>100</v>
      </c>
      <c r="J34" s="299">
        <v>97.1</v>
      </c>
      <c r="K34" s="299">
        <v>89.19</v>
      </c>
      <c r="L34" s="299">
        <v>82.5</v>
      </c>
      <c r="M34" s="290">
        <f t="shared" si="2"/>
        <v>465.96999999999997</v>
      </c>
      <c r="N34" s="290">
        <f t="shared" si="3"/>
        <v>68.558750000000003</v>
      </c>
    </row>
    <row r="35" spans="1:14" s="6" customFormat="1" ht="19.5" customHeight="1">
      <c r="A35" s="286" t="s">
        <v>10</v>
      </c>
      <c r="B35" s="302" t="s">
        <v>89</v>
      </c>
      <c r="C35" s="303">
        <v>2002</v>
      </c>
      <c r="D35" s="304" t="s">
        <v>117</v>
      </c>
      <c r="E35" s="299">
        <v>0</v>
      </c>
      <c r="F35" s="299">
        <v>96.95</v>
      </c>
      <c r="G35" s="299">
        <v>82.34</v>
      </c>
      <c r="H35" s="299" t="s">
        <v>652</v>
      </c>
      <c r="I35" s="306">
        <v>87.52</v>
      </c>
      <c r="J35" s="299">
        <v>94.78</v>
      </c>
      <c r="K35" s="299">
        <v>91.34</v>
      </c>
      <c r="L35" s="299">
        <v>95</v>
      </c>
      <c r="M35" s="290">
        <f t="shared" si="2"/>
        <v>465.59000000000003</v>
      </c>
      <c r="N35" s="290">
        <f t="shared" si="3"/>
        <v>78.275714285714301</v>
      </c>
    </row>
    <row r="36" spans="1:14" s="6" customFormat="1" ht="19.5" customHeight="1">
      <c r="A36" s="286" t="s">
        <v>11</v>
      </c>
      <c r="B36" s="302" t="s">
        <v>91</v>
      </c>
      <c r="C36" s="303">
        <v>2002</v>
      </c>
      <c r="D36" s="304" t="s">
        <v>17</v>
      </c>
      <c r="E36" s="299">
        <v>0</v>
      </c>
      <c r="F36" s="299">
        <v>84.06</v>
      </c>
      <c r="G36" s="299">
        <v>91.7</v>
      </c>
      <c r="H36" s="299">
        <v>90.61</v>
      </c>
      <c r="I36" s="306">
        <v>0</v>
      </c>
      <c r="J36" s="299">
        <v>0</v>
      </c>
      <c r="K36" s="299">
        <v>90.71</v>
      </c>
      <c r="L36" s="299">
        <v>78.72</v>
      </c>
      <c r="M36" s="290">
        <f t="shared" si="2"/>
        <v>435.79999999999995</v>
      </c>
      <c r="N36" s="290">
        <f t="shared" si="3"/>
        <v>54.474999999999994</v>
      </c>
    </row>
    <row r="37" spans="1:14" s="6" customFormat="1" ht="19.5" customHeight="1">
      <c r="A37" s="286" t="s">
        <v>12</v>
      </c>
      <c r="B37" s="309" t="s">
        <v>226</v>
      </c>
      <c r="C37" s="307">
        <v>2001</v>
      </c>
      <c r="D37" s="304" t="s">
        <v>118</v>
      </c>
      <c r="E37" s="299">
        <v>0</v>
      </c>
      <c r="F37" s="299">
        <v>78.06</v>
      </c>
      <c r="G37" s="299">
        <v>92.58</v>
      </c>
      <c r="H37" s="299">
        <v>88.24</v>
      </c>
      <c r="I37" s="306">
        <v>88.93</v>
      </c>
      <c r="J37" s="299">
        <v>85.57</v>
      </c>
      <c r="K37" s="299">
        <v>0</v>
      </c>
      <c r="L37" s="299">
        <v>0</v>
      </c>
      <c r="M37" s="290">
        <f t="shared" si="2"/>
        <v>433.38</v>
      </c>
      <c r="N37" s="290">
        <f t="shared" si="3"/>
        <v>54.172499999999999</v>
      </c>
    </row>
    <row r="38" spans="1:14" s="6" customFormat="1" ht="19.5" customHeight="1">
      <c r="A38" s="286" t="s">
        <v>13</v>
      </c>
      <c r="B38" s="302" t="s">
        <v>50</v>
      </c>
      <c r="C38" s="303">
        <v>2001</v>
      </c>
      <c r="D38" s="304" t="s">
        <v>117</v>
      </c>
      <c r="E38" s="299">
        <v>99.17</v>
      </c>
      <c r="F38" s="299" t="s">
        <v>70</v>
      </c>
      <c r="G38" s="299">
        <v>97.88</v>
      </c>
      <c r="H38" s="299">
        <v>96.61</v>
      </c>
      <c r="I38" s="306">
        <v>0</v>
      </c>
      <c r="J38" s="299">
        <v>0</v>
      </c>
      <c r="K38" s="305">
        <v>0</v>
      </c>
      <c r="L38" s="305">
        <v>91.54</v>
      </c>
      <c r="M38" s="290">
        <f t="shared" si="2"/>
        <v>385.20000000000005</v>
      </c>
      <c r="N38" s="290">
        <f t="shared" si="3"/>
        <v>55.028571428571432</v>
      </c>
    </row>
    <row r="39" spans="1:14" s="6" customFormat="1" ht="19.5" customHeight="1">
      <c r="A39" s="286" t="s">
        <v>14</v>
      </c>
      <c r="B39" s="302" t="s">
        <v>88</v>
      </c>
      <c r="C39" s="303">
        <v>2001</v>
      </c>
      <c r="D39" s="304" t="s">
        <v>118</v>
      </c>
      <c r="E39" s="299">
        <v>0</v>
      </c>
      <c r="F39" s="299">
        <v>92.63</v>
      </c>
      <c r="G39" s="299">
        <v>94.81</v>
      </c>
      <c r="H39" s="299">
        <v>90.61</v>
      </c>
      <c r="I39" s="306">
        <v>88.06</v>
      </c>
      <c r="J39" s="299">
        <v>0</v>
      </c>
      <c r="K39" s="299">
        <v>0</v>
      </c>
      <c r="L39" s="299">
        <v>0</v>
      </c>
      <c r="M39" s="290">
        <f t="shared" si="2"/>
        <v>366.11</v>
      </c>
      <c r="N39" s="290">
        <f t="shared" si="3"/>
        <v>45.763750000000002</v>
      </c>
    </row>
    <row r="40" spans="1:14" s="6" customFormat="1" ht="19.5" customHeight="1">
      <c r="A40" s="286" t="s">
        <v>15</v>
      </c>
      <c r="B40" s="302" t="s">
        <v>60</v>
      </c>
      <c r="C40" s="303">
        <v>2001</v>
      </c>
      <c r="D40" s="304" t="s">
        <v>18</v>
      </c>
      <c r="E40" s="299">
        <v>87.8</v>
      </c>
      <c r="F40" s="299"/>
      <c r="G40" s="299">
        <v>92.4</v>
      </c>
      <c r="H40" s="299">
        <v>99.57</v>
      </c>
      <c r="I40" s="306">
        <v>0</v>
      </c>
      <c r="J40" s="299">
        <v>0</v>
      </c>
      <c r="K40" s="305">
        <v>0</v>
      </c>
      <c r="L40" s="305">
        <v>80.819999999999993</v>
      </c>
      <c r="M40" s="290">
        <f t="shared" si="2"/>
        <v>360.59</v>
      </c>
      <c r="N40" s="290">
        <f t="shared" si="3"/>
        <v>51.512857142857136</v>
      </c>
    </row>
    <row r="41" spans="1:14" s="6" customFormat="1" ht="19.5" customHeight="1">
      <c r="A41" s="286" t="s">
        <v>16</v>
      </c>
      <c r="B41" s="302" t="s">
        <v>67</v>
      </c>
      <c r="C41" s="303">
        <v>2002</v>
      </c>
      <c r="D41" s="304" t="s">
        <v>118</v>
      </c>
      <c r="E41" s="299">
        <v>82.08</v>
      </c>
      <c r="F41" s="299">
        <v>83.58</v>
      </c>
      <c r="G41" s="299">
        <v>88.68</v>
      </c>
      <c r="H41" s="299">
        <v>86.55</v>
      </c>
      <c r="I41" s="306">
        <v>0</v>
      </c>
      <c r="J41" s="299">
        <v>0</v>
      </c>
      <c r="K41" s="299">
        <v>0</v>
      </c>
      <c r="L41" s="299">
        <v>0</v>
      </c>
      <c r="M41" s="290">
        <f t="shared" si="2"/>
        <v>340.89</v>
      </c>
      <c r="N41" s="290">
        <f t="shared" si="3"/>
        <v>42.611249999999998</v>
      </c>
    </row>
    <row r="42" spans="1:14" s="6" customFormat="1" ht="19.5" customHeight="1">
      <c r="A42" s="286" t="s">
        <v>22</v>
      </c>
      <c r="B42" s="302" t="s">
        <v>146</v>
      </c>
      <c r="C42" s="303">
        <v>2002</v>
      </c>
      <c r="D42" s="304" t="s">
        <v>17</v>
      </c>
      <c r="E42" s="299">
        <v>78.459999999999994</v>
      </c>
      <c r="F42" s="299">
        <v>89.59</v>
      </c>
      <c r="G42" s="299">
        <v>85.92</v>
      </c>
      <c r="H42" s="299">
        <v>77.72</v>
      </c>
      <c r="I42" s="306">
        <v>0</v>
      </c>
      <c r="J42" s="299">
        <v>0</v>
      </c>
      <c r="K42" s="299">
        <v>0</v>
      </c>
      <c r="L42" s="299">
        <v>0</v>
      </c>
      <c r="M42" s="290">
        <f t="shared" si="2"/>
        <v>331.68999999999994</v>
      </c>
      <c r="N42" s="290">
        <f t="shared" si="3"/>
        <v>41.461250000000007</v>
      </c>
    </row>
    <row r="43" spans="1:14" s="6" customFormat="1" ht="19.5" customHeight="1">
      <c r="A43" s="286" t="s">
        <v>23</v>
      </c>
      <c r="B43" s="302" t="s">
        <v>61</v>
      </c>
      <c r="C43" s="303">
        <v>2001</v>
      </c>
      <c r="D43" s="304" t="s">
        <v>118</v>
      </c>
      <c r="E43" s="299">
        <v>0</v>
      </c>
      <c r="F43" s="299">
        <v>93.59</v>
      </c>
      <c r="G43" s="299">
        <v>0</v>
      </c>
      <c r="H43" s="299">
        <v>0</v>
      </c>
      <c r="I43" s="306">
        <v>0</v>
      </c>
      <c r="J43" s="299">
        <v>0</v>
      </c>
      <c r="K43" s="299">
        <v>88.35</v>
      </c>
      <c r="L43" s="299">
        <v>94.4</v>
      </c>
      <c r="M43" s="290">
        <f t="shared" si="2"/>
        <v>276.34000000000003</v>
      </c>
      <c r="N43" s="290">
        <f t="shared" si="3"/>
        <v>34.542500000000004</v>
      </c>
    </row>
    <row r="44" spans="1:14" s="6" customFormat="1" ht="19.5" customHeight="1">
      <c r="A44" s="286" t="s">
        <v>24</v>
      </c>
      <c r="B44" s="302" t="s">
        <v>43</v>
      </c>
      <c r="C44" s="303">
        <v>2001</v>
      </c>
      <c r="D44" s="304" t="s">
        <v>117</v>
      </c>
      <c r="E44" s="299">
        <v>93.83</v>
      </c>
      <c r="F44" s="299">
        <v>0</v>
      </c>
      <c r="G44" s="299">
        <v>86.77</v>
      </c>
      <c r="H44" s="299">
        <v>76.48</v>
      </c>
      <c r="I44" s="306">
        <v>0</v>
      </c>
      <c r="J44" s="299">
        <v>0</v>
      </c>
      <c r="K44" s="299">
        <v>0</v>
      </c>
      <c r="L44" s="299">
        <v>0</v>
      </c>
      <c r="M44" s="290">
        <f t="shared" si="2"/>
        <v>257.08</v>
      </c>
      <c r="N44" s="290">
        <f t="shared" si="3"/>
        <v>32.134999999999998</v>
      </c>
    </row>
    <row r="45" spans="1:14" s="6" customFormat="1" ht="19.5" customHeight="1">
      <c r="A45" s="286" t="s">
        <v>33</v>
      </c>
      <c r="B45" s="302" t="s">
        <v>68</v>
      </c>
      <c r="C45" s="303">
        <v>2002</v>
      </c>
      <c r="D45" s="304" t="s">
        <v>117</v>
      </c>
      <c r="E45" s="299">
        <v>93.9</v>
      </c>
      <c r="F45" s="299">
        <v>0</v>
      </c>
      <c r="G45" s="299">
        <v>0</v>
      </c>
      <c r="H45" s="299">
        <v>0</v>
      </c>
      <c r="I45" s="306">
        <v>0</v>
      </c>
      <c r="J45" s="299">
        <v>0</v>
      </c>
      <c r="K45" s="299">
        <v>71.180000000000007</v>
      </c>
      <c r="L45" s="299">
        <v>74.52</v>
      </c>
      <c r="M45" s="290">
        <f t="shared" si="2"/>
        <v>239.60000000000002</v>
      </c>
      <c r="N45" s="290">
        <f t="shared" si="3"/>
        <v>29.950000000000003</v>
      </c>
    </row>
    <row r="46" spans="1:14" s="6" customFormat="1" ht="19.5" customHeight="1">
      <c r="A46" s="286" t="s">
        <v>40</v>
      </c>
      <c r="B46" s="309" t="s">
        <v>51</v>
      </c>
      <c r="C46" s="307">
        <v>2002</v>
      </c>
      <c r="D46" s="292" t="s">
        <v>120</v>
      </c>
      <c r="E46" s="299">
        <v>81.7</v>
      </c>
      <c r="F46" s="299">
        <v>0</v>
      </c>
      <c r="G46" s="299">
        <v>0</v>
      </c>
      <c r="H46" s="299">
        <v>71.58</v>
      </c>
      <c r="I46" s="306">
        <v>0</v>
      </c>
      <c r="J46" s="299">
        <v>0</v>
      </c>
      <c r="K46" s="299">
        <v>0</v>
      </c>
      <c r="L46" s="299">
        <v>0</v>
      </c>
      <c r="M46" s="290">
        <f t="shared" si="2"/>
        <v>153.28</v>
      </c>
      <c r="N46" s="290">
        <f t="shared" si="3"/>
        <v>19.16</v>
      </c>
    </row>
    <row r="47" spans="1:14" s="6" customFormat="1" ht="19.5" customHeight="1">
      <c r="A47" s="286" t="s">
        <v>41</v>
      </c>
      <c r="B47" s="302" t="s">
        <v>66</v>
      </c>
      <c r="C47" s="303">
        <v>2001</v>
      </c>
      <c r="D47" s="304" t="s">
        <v>18</v>
      </c>
      <c r="E47" s="299">
        <v>93.67</v>
      </c>
      <c r="F47" s="299">
        <v>0</v>
      </c>
      <c r="G47" s="299">
        <v>0</v>
      </c>
      <c r="H47" s="299">
        <v>0</v>
      </c>
      <c r="I47" s="306">
        <v>0</v>
      </c>
      <c r="J47" s="299">
        <v>0</v>
      </c>
      <c r="K47" s="299">
        <v>0</v>
      </c>
      <c r="L47" s="299">
        <v>0</v>
      </c>
      <c r="M47" s="290">
        <f t="shared" si="2"/>
        <v>93.67</v>
      </c>
      <c r="N47" s="290">
        <f t="shared" si="3"/>
        <v>11.70875</v>
      </c>
    </row>
    <row r="48" spans="1:14" s="6" customFormat="1" ht="19.5" customHeight="1">
      <c r="A48" s="286"/>
      <c r="B48" s="309"/>
      <c r="C48" s="286"/>
      <c r="D48" s="289"/>
      <c r="E48" s="299"/>
      <c r="F48" s="299"/>
      <c r="G48" s="299"/>
      <c r="H48" s="299"/>
      <c r="I48" s="306"/>
      <c r="J48" s="299"/>
      <c r="K48" s="299"/>
      <c r="L48" s="299"/>
      <c r="M48" s="290"/>
      <c r="N48" s="290"/>
    </row>
    <row r="49" spans="1:14" s="6" customFormat="1" ht="19.7" customHeight="1">
      <c r="A49" s="336" t="s">
        <v>182</v>
      </c>
      <c r="B49" s="336"/>
      <c r="C49" s="301"/>
      <c r="D49" s="289"/>
      <c r="E49" s="299"/>
      <c r="F49" s="299"/>
      <c r="G49" s="299"/>
      <c r="H49" s="299"/>
      <c r="I49" s="306"/>
      <c r="J49" s="299"/>
      <c r="K49" s="299"/>
      <c r="L49" s="299"/>
      <c r="M49" s="290"/>
      <c r="N49" s="290"/>
    </row>
    <row r="50" spans="1:14" s="6" customFormat="1" ht="19.5" customHeight="1">
      <c r="A50" s="286" t="s">
        <v>4</v>
      </c>
      <c r="B50" s="302" t="s">
        <v>94</v>
      </c>
      <c r="C50" s="303">
        <v>2003</v>
      </c>
      <c r="D50" s="304" t="s">
        <v>117</v>
      </c>
      <c r="E50" s="299">
        <v>100</v>
      </c>
      <c r="F50" s="299">
        <v>100</v>
      </c>
      <c r="G50" s="299" t="s">
        <v>653</v>
      </c>
      <c r="H50" s="299">
        <v>100</v>
      </c>
      <c r="I50" s="310">
        <v>100</v>
      </c>
      <c r="J50" s="299" t="s">
        <v>545</v>
      </c>
      <c r="K50" s="299">
        <v>96.41</v>
      </c>
      <c r="L50" s="299">
        <v>100</v>
      </c>
      <c r="M50" s="290">
        <f t="shared" ref="M50:M66" si="4">LARGE(E50:L50,1)+LARGE(E50:L50,2)+LARGE(E50:L50,3)+LARGE(E50:L50,4)+LARGE(E50:L50,5)</f>
        <v>500</v>
      </c>
      <c r="N50" s="290">
        <f t="shared" ref="N50:N66" si="5">AVERAGE(E50:L50)</f>
        <v>99.401666666666657</v>
      </c>
    </row>
    <row r="51" spans="1:14" s="6" customFormat="1" ht="19.5" customHeight="1">
      <c r="A51" s="286" t="s">
        <v>5</v>
      </c>
      <c r="B51" s="302" t="s">
        <v>96</v>
      </c>
      <c r="C51" s="303">
        <v>2003</v>
      </c>
      <c r="D51" s="304" t="s">
        <v>118</v>
      </c>
      <c r="E51" s="299" t="s">
        <v>547</v>
      </c>
      <c r="F51" s="299">
        <v>98.14</v>
      </c>
      <c r="G51" s="299">
        <v>99.89</v>
      </c>
      <c r="H51" s="299">
        <v>96.72</v>
      </c>
      <c r="I51" s="310">
        <v>97.82</v>
      </c>
      <c r="J51" s="299">
        <v>100</v>
      </c>
      <c r="K51" s="299" t="s">
        <v>654</v>
      </c>
      <c r="L51" s="299">
        <v>97.21</v>
      </c>
      <c r="M51" s="290">
        <f t="shared" si="4"/>
        <v>493.05999999999995</v>
      </c>
      <c r="N51" s="290">
        <f t="shared" si="5"/>
        <v>98.296666666666667</v>
      </c>
    </row>
    <row r="52" spans="1:14" s="6" customFormat="1" ht="19.5" customHeight="1">
      <c r="A52" s="286" t="s">
        <v>6</v>
      </c>
      <c r="B52" s="302" t="s">
        <v>102</v>
      </c>
      <c r="C52" s="303">
        <v>2003</v>
      </c>
      <c r="D52" s="304" t="s">
        <v>17</v>
      </c>
      <c r="E52" s="299" t="s">
        <v>655</v>
      </c>
      <c r="F52" s="299">
        <v>98.6</v>
      </c>
      <c r="G52" s="299">
        <v>96.28</v>
      </c>
      <c r="H52" s="299">
        <v>97.19</v>
      </c>
      <c r="I52" s="310">
        <v>98.01</v>
      </c>
      <c r="J52" s="299" t="s">
        <v>546</v>
      </c>
      <c r="K52" s="299">
        <v>98.09</v>
      </c>
      <c r="L52" s="299">
        <v>91.03</v>
      </c>
      <c r="M52" s="290">
        <f t="shared" si="4"/>
        <v>488.16999999999996</v>
      </c>
      <c r="N52" s="290">
        <f t="shared" si="5"/>
        <v>96.533333333333317</v>
      </c>
    </row>
    <row r="53" spans="1:14" s="6" customFormat="1" ht="19.5" customHeight="1">
      <c r="A53" s="286" t="s">
        <v>7</v>
      </c>
      <c r="B53" s="302" t="s">
        <v>92</v>
      </c>
      <c r="C53" s="303">
        <v>2003</v>
      </c>
      <c r="D53" s="304" t="s">
        <v>117</v>
      </c>
      <c r="E53" s="299">
        <v>73.63</v>
      </c>
      <c r="F53" s="299">
        <v>94.96</v>
      </c>
      <c r="G53" s="299">
        <v>100</v>
      </c>
      <c r="H53" s="299">
        <v>98.78</v>
      </c>
      <c r="I53" s="310">
        <v>0</v>
      </c>
      <c r="J53" s="299">
        <v>0</v>
      </c>
      <c r="K53" s="299">
        <v>100</v>
      </c>
      <c r="L53" s="299">
        <v>88.36</v>
      </c>
      <c r="M53" s="290">
        <f t="shared" si="4"/>
        <v>482.09999999999997</v>
      </c>
      <c r="N53" s="290">
        <f t="shared" si="5"/>
        <v>69.466250000000002</v>
      </c>
    </row>
    <row r="54" spans="1:14" s="6" customFormat="1" ht="19.5" customHeight="1">
      <c r="A54" s="286" t="s">
        <v>8</v>
      </c>
      <c r="B54" s="302" t="s">
        <v>99</v>
      </c>
      <c r="C54" s="303">
        <v>2003</v>
      </c>
      <c r="D54" s="304" t="s">
        <v>118</v>
      </c>
      <c r="E54" s="299">
        <v>84.19</v>
      </c>
      <c r="F54" s="299">
        <v>93.18</v>
      </c>
      <c r="G54" s="299">
        <v>89.22</v>
      </c>
      <c r="H54" s="299">
        <v>94.42</v>
      </c>
      <c r="I54" s="310">
        <v>80.81</v>
      </c>
      <c r="J54" s="299" t="s">
        <v>549</v>
      </c>
      <c r="K54" s="299">
        <v>96.97</v>
      </c>
      <c r="L54" s="299">
        <v>86.4</v>
      </c>
      <c r="M54" s="290">
        <f t="shared" si="4"/>
        <v>460.18999999999994</v>
      </c>
      <c r="N54" s="290">
        <f t="shared" si="5"/>
        <v>89.312857142857155</v>
      </c>
    </row>
    <row r="55" spans="1:14" s="6" customFormat="1" ht="19.5" customHeight="1">
      <c r="A55" s="286" t="s">
        <v>9</v>
      </c>
      <c r="B55" s="302" t="s">
        <v>95</v>
      </c>
      <c r="C55" s="303">
        <v>2003</v>
      </c>
      <c r="D55" s="304" t="s">
        <v>118</v>
      </c>
      <c r="E55" s="299">
        <v>91.78</v>
      </c>
      <c r="F55" s="299">
        <v>89.31</v>
      </c>
      <c r="G55" s="299">
        <v>88.38</v>
      </c>
      <c r="H55" s="299" t="s">
        <v>656</v>
      </c>
      <c r="I55" s="311">
        <v>94.44</v>
      </c>
      <c r="J55" s="299" t="s">
        <v>550</v>
      </c>
      <c r="K55" s="299">
        <v>91.49</v>
      </c>
      <c r="L55" s="299">
        <v>85.21</v>
      </c>
      <c r="M55" s="290">
        <f t="shared" si="4"/>
        <v>455.4</v>
      </c>
      <c r="N55" s="290">
        <f t="shared" si="5"/>
        <v>90.101666666666674</v>
      </c>
    </row>
    <row r="56" spans="1:14" s="6" customFormat="1" ht="19.5" customHeight="1">
      <c r="A56" s="286" t="s">
        <v>10</v>
      </c>
      <c r="B56" s="302" t="s">
        <v>97</v>
      </c>
      <c r="C56" s="303">
        <v>2003</v>
      </c>
      <c r="D56" s="304" t="s">
        <v>118</v>
      </c>
      <c r="E56" s="299">
        <v>88.11</v>
      </c>
      <c r="F56" s="299">
        <v>94.34</v>
      </c>
      <c r="G56" s="299">
        <v>92.92</v>
      </c>
      <c r="H56" s="299">
        <v>87.88</v>
      </c>
      <c r="I56" s="310" t="s">
        <v>548</v>
      </c>
      <c r="J56" s="306">
        <v>83.03</v>
      </c>
      <c r="K56" s="299">
        <v>86.8</v>
      </c>
      <c r="L56" s="299">
        <v>90.98</v>
      </c>
      <c r="M56" s="290">
        <f t="shared" si="4"/>
        <v>454.23</v>
      </c>
      <c r="N56" s="290">
        <f t="shared" si="5"/>
        <v>89.151428571428568</v>
      </c>
    </row>
    <row r="57" spans="1:14" s="6" customFormat="1" ht="19.5" customHeight="1">
      <c r="A57" s="286" t="s">
        <v>11</v>
      </c>
      <c r="B57" s="302" t="s">
        <v>126</v>
      </c>
      <c r="C57" s="303">
        <v>2003</v>
      </c>
      <c r="D57" s="304" t="s">
        <v>18</v>
      </c>
      <c r="E57" s="299">
        <v>83.8</v>
      </c>
      <c r="F57" s="299">
        <v>89.7</v>
      </c>
      <c r="G57" s="299">
        <v>90.93</v>
      </c>
      <c r="H57" s="299">
        <v>90.91</v>
      </c>
      <c r="I57" s="310" t="s">
        <v>551</v>
      </c>
      <c r="J57" s="299">
        <v>82.57</v>
      </c>
      <c r="K57" s="299">
        <v>95.3</v>
      </c>
      <c r="L57" s="299">
        <v>0</v>
      </c>
      <c r="M57" s="290">
        <f t="shared" si="4"/>
        <v>450.64</v>
      </c>
      <c r="N57" s="290">
        <f t="shared" si="5"/>
        <v>76.172857142857154</v>
      </c>
    </row>
    <row r="58" spans="1:14" s="6" customFormat="1" ht="19.5" customHeight="1">
      <c r="A58" s="286" t="s">
        <v>12</v>
      </c>
      <c r="B58" s="302" t="s">
        <v>122</v>
      </c>
      <c r="C58" s="303">
        <v>2003</v>
      </c>
      <c r="D58" s="304" t="s">
        <v>117</v>
      </c>
      <c r="E58" s="299">
        <v>86.85</v>
      </c>
      <c r="F58" s="299">
        <v>0</v>
      </c>
      <c r="G58" s="299">
        <v>94.27</v>
      </c>
      <c r="H58" s="299">
        <v>88.52</v>
      </c>
      <c r="I58" s="310">
        <v>86.3</v>
      </c>
      <c r="J58" s="299">
        <v>82.43</v>
      </c>
      <c r="K58" s="299">
        <v>89.27</v>
      </c>
      <c r="L58" s="299">
        <v>90.79</v>
      </c>
      <c r="M58" s="290">
        <f t="shared" si="4"/>
        <v>449.69999999999993</v>
      </c>
      <c r="N58" s="290">
        <f t="shared" si="5"/>
        <v>77.303749999999994</v>
      </c>
    </row>
    <row r="59" spans="1:14" s="6" customFormat="1" ht="19.5" customHeight="1">
      <c r="A59" s="286" t="s">
        <v>13</v>
      </c>
      <c r="B59" s="302" t="s">
        <v>123</v>
      </c>
      <c r="C59" s="303">
        <v>2003</v>
      </c>
      <c r="D59" s="304" t="s">
        <v>124</v>
      </c>
      <c r="E59" s="299">
        <v>0</v>
      </c>
      <c r="F59" s="299">
        <v>0</v>
      </c>
      <c r="G59" s="299">
        <v>91.99</v>
      </c>
      <c r="H59" s="299" t="s">
        <v>65</v>
      </c>
      <c r="I59" s="310">
        <v>86.03</v>
      </c>
      <c r="J59" s="299">
        <v>90.81</v>
      </c>
      <c r="K59" s="299">
        <v>95.11</v>
      </c>
      <c r="L59" s="299">
        <v>85.35</v>
      </c>
      <c r="M59" s="290">
        <f t="shared" si="4"/>
        <v>449.28999999999996</v>
      </c>
      <c r="N59" s="290">
        <f t="shared" si="5"/>
        <v>64.184285714285707</v>
      </c>
    </row>
    <row r="60" spans="1:14" s="6" customFormat="1" ht="19.5" customHeight="1">
      <c r="A60" s="286" t="s">
        <v>14</v>
      </c>
      <c r="B60" s="302" t="s">
        <v>100</v>
      </c>
      <c r="C60" s="303">
        <v>2003</v>
      </c>
      <c r="D60" s="304" t="s">
        <v>117</v>
      </c>
      <c r="E60" s="299">
        <v>76.599999999999994</v>
      </c>
      <c r="F60" s="299">
        <v>0</v>
      </c>
      <c r="G60" s="310">
        <v>89.37</v>
      </c>
      <c r="H60" s="299">
        <v>81.28</v>
      </c>
      <c r="I60" s="310">
        <v>90.57</v>
      </c>
      <c r="J60" s="299">
        <v>87.51</v>
      </c>
      <c r="K60" s="299">
        <v>91.25</v>
      </c>
      <c r="L60" s="299">
        <v>79.599999999999994</v>
      </c>
      <c r="M60" s="290">
        <f t="shared" si="4"/>
        <v>439.98</v>
      </c>
      <c r="N60" s="290">
        <f t="shared" si="5"/>
        <v>74.522499999999994</v>
      </c>
    </row>
    <row r="61" spans="1:14" s="6" customFormat="1" ht="19.5" customHeight="1">
      <c r="A61" s="286" t="s">
        <v>15</v>
      </c>
      <c r="B61" s="302" t="s">
        <v>101</v>
      </c>
      <c r="C61" s="303">
        <v>2003</v>
      </c>
      <c r="D61" s="304" t="s">
        <v>18</v>
      </c>
      <c r="E61" s="299">
        <v>73.709999999999994</v>
      </c>
      <c r="F61" s="299">
        <v>0</v>
      </c>
      <c r="G61" s="299">
        <v>85.34</v>
      </c>
      <c r="H61" s="299">
        <v>70.45</v>
      </c>
      <c r="I61" s="310">
        <v>85.25</v>
      </c>
      <c r="J61" s="299">
        <v>72.97</v>
      </c>
      <c r="K61" s="299">
        <v>81.349999999999994</v>
      </c>
      <c r="L61" s="299">
        <v>77.63</v>
      </c>
      <c r="M61" s="290">
        <f t="shared" si="4"/>
        <v>403.28</v>
      </c>
      <c r="N61" s="290">
        <f t="shared" si="5"/>
        <v>68.337500000000006</v>
      </c>
    </row>
    <row r="62" spans="1:14" s="6" customFormat="1" ht="19.5" customHeight="1">
      <c r="A62" s="286" t="s">
        <v>16</v>
      </c>
      <c r="B62" s="302" t="s">
        <v>128</v>
      </c>
      <c r="C62" s="303">
        <v>2003</v>
      </c>
      <c r="D62" s="304" t="s">
        <v>117</v>
      </c>
      <c r="E62" s="299">
        <v>66.510000000000005</v>
      </c>
      <c r="F62" s="299">
        <v>0</v>
      </c>
      <c r="G62" s="299">
        <v>79.7</v>
      </c>
      <c r="H62" s="299">
        <v>73.010000000000005</v>
      </c>
      <c r="I62" s="310">
        <v>0</v>
      </c>
      <c r="J62" s="299">
        <v>0</v>
      </c>
      <c r="K62" s="299">
        <v>74.63</v>
      </c>
      <c r="L62" s="299">
        <v>69.62</v>
      </c>
      <c r="M62" s="290">
        <f t="shared" si="4"/>
        <v>363.46999999999997</v>
      </c>
      <c r="N62" s="290">
        <f t="shared" si="5"/>
        <v>45.433750000000003</v>
      </c>
    </row>
    <row r="63" spans="1:14" s="6" customFormat="1" ht="19.5" customHeight="1">
      <c r="A63" s="286" t="s">
        <v>22</v>
      </c>
      <c r="B63" s="309" t="s">
        <v>228</v>
      </c>
      <c r="C63" s="296">
        <v>2003</v>
      </c>
      <c r="D63" s="289" t="s">
        <v>117</v>
      </c>
      <c r="E63" s="299">
        <v>64.16</v>
      </c>
      <c r="F63" s="299">
        <v>0</v>
      </c>
      <c r="G63" s="299">
        <v>80.459999999999994</v>
      </c>
      <c r="H63" s="299" t="s">
        <v>70</v>
      </c>
      <c r="I63" s="310">
        <v>0</v>
      </c>
      <c r="J63" s="299">
        <v>0</v>
      </c>
      <c r="K63" s="299">
        <v>86.07</v>
      </c>
      <c r="L63" s="299">
        <v>80.260000000000005</v>
      </c>
      <c r="M63" s="290">
        <f t="shared" si="4"/>
        <v>310.94999999999993</v>
      </c>
      <c r="N63" s="290">
        <f t="shared" si="5"/>
        <v>44.421428571428571</v>
      </c>
    </row>
    <row r="64" spans="1:14" s="6" customFormat="1" ht="19.5" customHeight="1">
      <c r="A64" s="286" t="s">
        <v>23</v>
      </c>
      <c r="B64" s="302" t="s">
        <v>125</v>
      </c>
      <c r="C64" s="303">
        <v>2003</v>
      </c>
      <c r="D64" s="304" t="s">
        <v>120</v>
      </c>
      <c r="E64" s="299">
        <v>62.83</v>
      </c>
      <c r="F64" s="299">
        <v>0</v>
      </c>
      <c r="G64" s="299">
        <v>75.569999999999993</v>
      </c>
      <c r="H64" s="299">
        <v>72.45</v>
      </c>
      <c r="I64" s="310">
        <v>88.63</v>
      </c>
      <c r="J64" s="299">
        <v>0</v>
      </c>
      <c r="K64" s="299">
        <v>0</v>
      </c>
      <c r="L64" s="299">
        <v>0</v>
      </c>
      <c r="M64" s="290">
        <f t="shared" si="4"/>
        <v>299.47999999999996</v>
      </c>
      <c r="N64" s="290">
        <f t="shared" si="5"/>
        <v>37.434999999999995</v>
      </c>
    </row>
    <row r="65" spans="1:14" s="6" customFormat="1" ht="19.5" customHeight="1">
      <c r="A65" s="286" t="s">
        <v>24</v>
      </c>
      <c r="B65" s="309" t="s">
        <v>229</v>
      </c>
      <c r="C65" s="296">
        <v>2003</v>
      </c>
      <c r="D65" s="289" t="s">
        <v>120</v>
      </c>
      <c r="E65" s="299">
        <v>0</v>
      </c>
      <c r="F65" s="299">
        <v>0</v>
      </c>
      <c r="G65" s="299">
        <v>78.77</v>
      </c>
      <c r="H65" s="299">
        <v>66.099999999999994</v>
      </c>
      <c r="I65" s="310">
        <v>0</v>
      </c>
      <c r="J65" s="299">
        <v>0</v>
      </c>
      <c r="K65" s="299">
        <v>0</v>
      </c>
      <c r="L65" s="299">
        <v>0</v>
      </c>
      <c r="M65" s="290">
        <f t="shared" si="4"/>
        <v>144.87</v>
      </c>
      <c r="N65" s="290">
        <f t="shared" si="5"/>
        <v>18.108750000000001</v>
      </c>
    </row>
    <row r="66" spans="1:14" s="6" customFormat="1" ht="19.5" customHeight="1">
      <c r="A66" s="286" t="s">
        <v>33</v>
      </c>
      <c r="B66" s="302" t="s">
        <v>127</v>
      </c>
      <c r="C66" s="303">
        <v>2003</v>
      </c>
      <c r="D66" s="304" t="s">
        <v>117</v>
      </c>
      <c r="E66" s="299">
        <v>79.11</v>
      </c>
      <c r="F66" s="299">
        <v>0</v>
      </c>
      <c r="G66" s="299">
        <v>0</v>
      </c>
      <c r="H66" s="299">
        <v>0</v>
      </c>
      <c r="I66" s="310">
        <v>0</v>
      </c>
      <c r="J66" s="299">
        <v>0</v>
      </c>
      <c r="K66" s="299">
        <v>0</v>
      </c>
      <c r="L66" s="299">
        <v>0</v>
      </c>
      <c r="M66" s="290">
        <f t="shared" si="4"/>
        <v>79.11</v>
      </c>
      <c r="N66" s="290">
        <f t="shared" si="5"/>
        <v>9.8887499999999999</v>
      </c>
    </row>
    <row r="67" spans="1:14" s="6" customFormat="1" ht="19.5" customHeight="1">
      <c r="A67" s="286"/>
      <c r="B67" s="309"/>
      <c r="C67" s="286"/>
      <c r="D67" s="289"/>
      <c r="E67" s="299"/>
      <c r="F67" s="299"/>
      <c r="G67" s="299"/>
      <c r="H67" s="299"/>
      <c r="I67" s="310"/>
      <c r="J67" s="299"/>
      <c r="K67" s="299"/>
      <c r="L67" s="299"/>
      <c r="M67" s="290"/>
      <c r="N67" s="290"/>
    </row>
    <row r="68" spans="1:14">
      <c r="A68" s="286"/>
      <c r="B68" s="291"/>
      <c r="C68" s="312"/>
      <c r="D68" s="292"/>
      <c r="E68" s="293"/>
      <c r="F68" s="293"/>
      <c r="G68" s="293"/>
      <c r="H68" s="293"/>
      <c r="I68" s="313"/>
      <c r="J68" s="293"/>
      <c r="K68" s="293"/>
      <c r="L68" s="293"/>
      <c r="M68" s="290"/>
      <c r="N68" s="290"/>
    </row>
    <row r="69" spans="1:14" ht="19.5" customHeight="1">
      <c r="A69" s="336" t="s">
        <v>183</v>
      </c>
      <c r="B69" s="336"/>
      <c r="C69" s="301"/>
      <c r="D69" s="289"/>
      <c r="E69" s="299"/>
      <c r="F69" s="299"/>
      <c r="G69" s="299"/>
      <c r="H69" s="299"/>
      <c r="I69" s="306"/>
      <c r="J69" s="299"/>
      <c r="K69" s="299"/>
      <c r="L69" s="299"/>
      <c r="M69" s="290"/>
      <c r="N69" s="290"/>
    </row>
    <row r="70" spans="1:14" ht="19.5" customHeight="1">
      <c r="A70" s="286" t="s">
        <v>4</v>
      </c>
      <c r="B70" s="302" t="s">
        <v>189</v>
      </c>
      <c r="C70" s="303">
        <v>2004</v>
      </c>
      <c r="D70" s="304" t="s">
        <v>117</v>
      </c>
      <c r="E70" s="299">
        <v>0</v>
      </c>
      <c r="F70" s="299">
        <v>100</v>
      </c>
      <c r="G70" s="299">
        <v>0</v>
      </c>
      <c r="H70" s="299">
        <v>0</v>
      </c>
      <c r="I70" s="310">
        <v>94.88</v>
      </c>
      <c r="J70" s="299">
        <v>97.68</v>
      </c>
      <c r="K70" s="299">
        <v>100</v>
      </c>
      <c r="L70" s="299">
        <v>89.08</v>
      </c>
      <c r="M70" s="290">
        <f t="shared" ref="M70:M90" si="6">LARGE(E70:L70,1)+LARGE(E70:L70,2)+LARGE(E70:L70,3)+LARGE(E70:L70,4)+LARGE(E70:L70,5)</f>
        <v>481.64</v>
      </c>
      <c r="N70" s="290">
        <f t="shared" ref="N70:N90" si="7">AVERAGE(E70:L70)</f>
        <v>60.204999999999998</v>
      </c>
    </row>
    <row r="71" spans="1:14" ht="19.5" customHeight="1">
      <c r="A71" s="286" t="s">
        <v>5</v>
      </c>
      <c r="B71" s="302" t="s">
        <v>186</v>
      </c>
      <c r="C71" s="303">
        <v>2004</v>
      </c>
      <c r="D71" s="304" t="s">
        <v>18</v>
      </c>
      <c r="E71" s="299">
        <v>90.07</v>
      </c>
      <c r="F71" s="299">
        <v>99.18</v>
      </c>
      <c r="G71" s="299">
        <v>100</v>
      </c>
      <c r="H71" s="299">
        <v>81.62</v>
      </c>
      <c r="I71" s="310">
        <v>0</v>
      </c>
      <c r="J71" s="299">
        <v>0</v>
      </c>
      <c r="K71" s="299">
        <v>91.95</v>
      </c>
      <c r="L71" s="299">
        <v>100</v>
      </c>
      <c r="M71" s="290">
        <f t="shared" si="6"/>
        <v>481.2</v>
      </c>
      <c r="N71" s="290">
        <f t="shared" si="7"/>
        <v>70.352499999999992</v>
      </c>
    </row>
    <row r="72" spans="1:14" ht="19.5" customHeight="1">
      <c r="A72" s="286" t="s">
        <v>6</v>
      </c>
      <c r="B72" s="302" t="s">
        <v>185</v>
      </c>
      <c r="C72" s="303">
        <v>2004</v>
      </c>
      <c r="D72" s="304" t="s">
        <v>17</v>
      </c>
      <c r="E72" s="299">
        <v>100</v>
      </c>
      <c r="F72" s="299">
        <v>87.91</v>
      </c>
      <c r="G72" s="299" t="s">
        <v>552</v>
      </c>
      <c r="H72" s="299">
        <v>91.03</v>
      </c>
      <c r="I72" s="310">
        <v>100</v>
      </c>
      <c r="J72" s="299">
        <v>97.21</v>
      </c>
      <c r="K72" s="299">
        <v>87.03</v>
      </c>
      <c r="L72" s="299">
        <v>92.38</v>
      </c>
      <c r="M72" s="290">
        <f t="shared" si="6"/>
        <v>480.62</v>
      </c>
      <c r="N72" s="290">
        <f t="shared" si="7"/>
        <v>93.651428571428568</v>
      </c>
    </row>
    <row r="73" spans="1:14" ht="19.5" customHeight="1">
      <c r="A73" s="286" t="s">
        <v>7</v>
      </c>
      <c r="B73" s="302" t="s">
        <v>194</v>
      </c>
      <c r="C73" s="303">
        <v>2004</v>
      </c>
      <c r="D73" s="304" t="s">
        <v>17</v>
      </c>
      <c r="E73" s="299">
        <v>99.8</v>
      </c>
      <c r="F73" s="299">
        <v>95.99</v>
      </c>
      <c r="G73" s="299">
        <v>97.01</v>
      </c>
      <c r="H73" s="299">
        <v>89</v>
      </c>
      <c r="I73" s="310" t="s">
        <v>144</v>
      </c>
      <c r="J73" s="299">
        <v>90.4</v>
      </c>
      <c r="K73" s="299">
        <v>0</v>
      </c>
      <c r="L73" s="299">
        <v>0</v>
      </c>
      <c r="M73" s="290">
        <f t="shared" si="6"/>
        <v>472.20000000000005</v>
      </c>
      <c r="N73" s="290">
        <f t="shared" si="7"/>
        <v>67.45714285714287</v>
      </c>
    </row>
    <row r="74" spans="1:14" ht="19.5" customHeight="1">
      <c r="A74" s="286" t="s">
        <v>8</v>
      </c>
      <c r="B74" s="302" t="s">
        <v>191</v>
      </c>
      <c r="C74" s="303">
        <v>2004</v>
      </c>
      <c r="D74" s="304" t="s">
        <v>118</v>
      </c>
      <c r="E74" s="299">
        <v>96.75</v>
      </c>
      <c r="F74" s="299">
        <v>0</v>
      </c>
      <c r="G74" s="299">
        <v>83.19</v>
      </c>
      <c r="H74" s="299">
        <v>76.75</v>
      </c>
      <c r="I74" s="310">
        <v>90.99</v>
      </c>
      <c r="J74" s="299">
        <v>89.23</v>
      </c>
      <c r="K74" s="299">
        <v>91.06</v>
      </c>
      <c r="L74" s="299">
        <v>96.93</v>
      </c>
      <c r="M74" s="290">
        <f t="shared" si="6"/>
        <v>464.96000000000004</v>
      </c>
      <c r="N74" s="290">
        <f t="shared" si="7"/>
        <v>78.112500000000011</v>
      </c>
    </row>
    <row r="75" spans="1:14" ht="19.5" customHeight="1">
      <c r="A75" s="286" t="s">
        <v>9</v>
      </c>
      <c r="B75" s="302" t="s">
        <v>184</v>
      </c>
      <c r="C75" s="303">
        <v>2004</v>
      </c>
      <c r="D75" s="304" t="s">
        <v>18</v>
      </c>
      <c r="E75" s="299">
        <v>93.11</v>
      </c>
      <c r="F75" s="299">
        <v>88.88</v>
      </c>
      <c r="G75" s="299">
        <v>98.26</v>
      </c>
      <c r="H75" s="299">
        <v>90.82</v>
      </c>
      <c r="I75" s="310">
        <v>0</v>
      </c>
      <c r="J75" s="299">
        <v>0</v>
      </c>
      <c r="K75" s="299">
        <v>93.18</v>
      </c>
      <c r="L75" s="299">
        <v>82.07</v>
      </c>
      <c r="M75" s="290">
        <f t="shared" si="6"/>
        <v>464.25</v>
      </c>
      <c r="N75" s="290">
        <f t="shared" si="7"/>
        <v>68.289999999999992</v>
      </c>
    </row>
    <row r="76" spans="1:14" ht="19.5" customHeight="1">
      <c r="A76" s="286" t="s">
        <v>10</v>
      </c>
      <c r="B76" s="302" t="s">
        <v>195</v>
      </c>
      <c r="C76" s="303">
        <v>2004</v>
      </c>
      <c r="D76" s="304" t="s">
        <v>18</v>
      </c>
      <c r="E76" s="299">
        <v>95.76</v>
      </c>
      <c r="F76" s="299">
        <v>97.99</v>
      </c>
      <c r="G76" s="299">
        <v>83.3</v>
      </c>
      <c r="H76" s="299">
        <v>84.74</v>
      </c>
      <c r="I76" s="310">
        <v>0</v>
      </c>
      <c r="J76" s="299">
        <v>0</v>
      </c>
      <c r="K76" s="299">
        <v>92.95</v>
      </c>
      <c r="L76" s="299">
        <v>90.77</v>
      </c>
      <c r="M76" s="290">
        <f t="shared" si="6"/>
        <v>462.21</v>
      </c>
      <c r="N76" s="290">
        <f t="shared" si="7"/>
        <v>68.188749999999999</v>
      </c>
    </row>
    <row r="77" spans="1:14" ht="19.5" customHeight="1">
      <c r="A77" s="286" t="s">
        <v>11</v>
      </c>
      <c r="B77" s="302" t="s">
        <v>188</v>
      </c>
      <c r="C77" s="303">
        <v>2004</v>
      </c>
      <c r="D77" s="304" t="s">
        <v>117</v>
      </c>
      <c r="E77" s="299">
        <v>0</v>
      </c>
      <c r="F77" s="299">
        <v>92.06</v>
      </c>
      <c r="G77" s="299">
        <v>0</v>
      </c>
      <c r="H77" s="299">
        <v>0</v>
      </c>
      <c r="I77" s="310">
        <v>97.78</v>
      </c>
      <c r="J77" s="299">
        <v>98.85</v>
      </c>
      <c r="K77" s="299">
        <v>87.1</v>
      </c>
      <c r="L77" s="299">
        <v>80.42</v>
      </c>
      <c r="M77" s="290">
        <f t="shared" si="6"/>
        <v>456.21</v>
      </c>
      <c r="N77" s="290">
        <f t="shared" si="7"/>
        <v>57.026249999999997</v>
      </c>
    </row>
    <row r="78" spans="1:14" ht="19.5" customHeight="1">
      <c r="A78" s="286" t="s">
        <v>12</v>
      </c>
      <c r="B78" s="302" t="s">
        <v>196</v>
      </c>
      <c r="C78" s="303">
        <v>2004</v>
      </c>
      <c r="D78" s="304" t="s">
        <v>17</v>
      </c>
      <c r="E78" s="299">
        <v>94.77</v>
      </c>
      <c r="F78" s="299">
        <v>90.95</v>
      </c>
      <c r="G78" s="299">
        <v>90.31</v>
      </c>
      <c r="H78" s="299">
        <v>86.59</v>
      </c>
      <c r="I78" s="310">
        <v>0</v>
      </c>
      <c r="J78" s="299">
        <v>0</v>
      </c>
      <c r="K78" s="299">
        <v>88.6</v>
      </c>
      <c r="L78" s="299">
        <v>89.36</v>
      </c>
      <c r="M78" s="290">
        <f t="shared" si="6"/>
        <v>453.99</v>
      </c>
      <c r="N78" s="290">
        <f t="shared" si="7"/>
        <v>67.572500000000005</v>
      </c>
    </row>
    <row r="79" spans="1:14" ht="19.5" customHeight="1">
      <c r="A79" s="286" t="s">
        <v>13</v>
      </c>
      <c r="B79" s="302" t="s">
        <v>192</v>
      </c>
      <c r="C79" s="303">
        <v>2004</v>
      </c>
      <c r="D79" s="304" t="s">
        <v>18</v>
      </c>
      <c r="E79" s="299">
        <v>87.15</v>
      </c>
      <c r="F79" s="299">
        <v>85.76</v>
      </c>
      <c r="G79" s="310">
        <v>90.02</v>
      </c>
      <c r="H79" s="299" t="s">
        <v>553</v>
      </c>
      <c r="I79" s="310">
        <v>87.54</v>
      </c>
      <c r="J79" s="299">
        <v>91.64</v>
      </c>
      <c r="K79" s="299">
        <v>80.25</v>
      </c>
      <c r="L79" s="299">
        <v>80.95</v>
      </c>
      <c r="M79" s="290">
        <f t="shared" si="6"/>
        <v>442.11</v>
      </c>
      <c r="N79" s="290">
        <f t="shared" si="7"/>
        <v>86.187142857142859</v>
      </c>
    </row>
    <row r="80" spans="1:14" ht="19.5" customHeight="1">
      <c r="A80" s="286" t="s">
        <v>14</v>
      </c>
      <c r="B80" s="302" t="s">
        <v>198</v>
      </c>
      <c r="C80" s="303">
        <v>2004</v>
      </c>
      <c r="D80" s="304" t="s">
        <v>133</v>
      </c>
      <c r="E80" s="299">
        <v>0</v>
      </c>
      <c r="F80" s="299">
        <v>86.28</v>
      </c>
      <c r="G80" s="299">
        <v>81.760000000000005</v>
      </c>
      <c r="H80" s="299">
        <v>78.22</v>
      </c>
      <c r="I80" s="310">
        <v>90.1</v>
      </c>
      <c r="J80" s="299">
        <v>94.8</v>
      </c>
      <c r="K80" s="299">
        <v>0</v>
      </c>
      <c r="L80" s="299">
        <v>0</v>
      </c>
      <c r="M80" s="290">
        <f t="shared" si="6"/>
        <v>431.15999999999997</v>
      </c>
      <c r="N80" s="290">
        <f t="shared" si="7"/>
        <v>53.895000000000003</v>
      </c>
    </row>
    <row r="81" spans="1:14" ht="19.5" customHeight="1">
      <c r="A81" s="286" t="s">
        <v>15</v>
      </c>
      <c r="B81" s="302" t="s">
        <v>197</v>
      </c>
      <c r="C81" s="303">
        <v>2004</v>
      </c>
      <c r="D81" s="304" t="s">
        <v>17</v>
      </c>
      <c r="E81" s="299">
        <v>93.11</v>
      </c>
      <c r="F81" s="299">
        <v>91.99</v>
      </c>
      <c r="G81" s="299">
        <v>86.6</v>
      </c>
      <c r="H81" s="299">
        <v>76.45</v>
      </c>
      <c r="I81" s="310">
        <v>0</v>
      </c>
      <c r="J81" s="299">
        <v>0</v>
      </c>
      <c r="K81" s="299">
        <v>78.59</v>
      </c>
      <c r="L81" s="299">
        <v>79</v>
      </c>
      <c r="M81" s="290">
        <f t="shared" si="6"/>
        <v>429.28999999999996</v>
      </c>
      <c r="N81" s="290">
        <f t="shared" si="7"/>
        <v>63.217500000000001</v>
      </c>
    </row>
    <row r="82" spans="1:14" ht="19.5" customHeight="1">
      <c r="A82" s="286" t="s">
        <v>16</v>
      </c>
      <c r="B82" s="302" t="s">
        <v>187</v>
      </c>
      <c r="C82" s="303">
        <v>2004</v>
      </c>
      <c r="D82" s="304" t="s">
        <v>18</v>
      </c>
      <c r="E82" s="299">
        <v>0</v>
      </c>
      <c r="F82" s="299">
        <v>98.22</v>
      </c>
      <c r="G82" s="299">
        <v>97.53</v>
      </c>
      <c r="H82" s="299">
        <v>100</v>
      </c>
      <c r="I82" s="310">
        <v>0</v>
      </c>
      <c r="J82" s="299">
        <v>0</v>
      </c>
      <c r="K82" s="299">
        <v>96.17</v>
      </c>
      <c r="L82" s="299">
        <v>0</v>
      </c>
      <c r="M82" s="290">
        <f t="shared" si="6"/>
        <v>391.92</v>
      </c>
      <c r="N82" s="290">
        <f t="shared" si="7"/>
        <v>48.99</v>
      </c>
    </row>
    <row r="83" spans="1:14" ht="19.5" customHeight="1">
      <c r="A83" s="286" t="s">
        <v>22</v>
      </c>
      <c r="B83" s="302" t="s">
        <v>190</v>
      </c>
      <c r="C83" s="303">
        <v>2004</v>
      </c>
      <c r="D83" s="304" t="s">
        <v>18</v>
      </c>
      <c r="E83" s="299">
        <v>98.21</v>
      </c>
      <c r="F83" s="299">
        <v>96.44</v>
      </c>
      <c r="G83" s="299" t="s">
        <v>65</v>
      </c>
      <c r="H83" s="299">
        <v>0</v>
      </c>
      <c r="I83" s="310">
        <v>0</v>
      </c>
      <c r="J83" s="299">
        <v>0</v>
      </c>
      <c r="K83" s="299">
        <v>73.27</v>
      </c>
      <c r="L83" s="299">
        <v>76.91</v>
      </c>
      <c r="M83" s="290">
        <f t="shared" si="6"/>
        <v>344.82999999999993</v>
      </c>
      <c r="N83" s="290">
        <f t="shared" si="7"/>
        <v>49.26142857142856</v>
      </c>
    </row>
    <row r="84" spans="1:14" ht="19.5" customHeight="1">
      <c r="A84" s="286" t="s">
        <v>23</v>
      </c>
      <c r="B84" s="302" t="s">
        <v>201</v>
      </c>
      <c r="C84" s="303">
        <v>2004</v>
      </c>
      <c r="D84" s="304" t="s">
        <v>117</v>
      </c>
      <c r="E84" s="299">
        <v>89.14</v>
      </c>
      <c r="F84" s="299">
        <v>0</v>
      </c>
      <c r="G84" s="299">
        <v>72.63</v>
      </c>
      <c r="H84" s="299" t="s">
        <v>70</v>
      </c>
      <c r="I84" s="310">
        <v>94.11</v>
      </c>
      <c r="J84" s="299">
        <v>84.05</v>
      </c>
      <c r="K84" s="299">
        <v>0</v>
      </c>
      <c r="L84" s="299">
        <v>0</v>
      </c>
      <c r="M84" s="290">
        <f t="shared" si="6"/>
        <v>339.93</v>
      </c>
      <c r="N84" s="290">
        <f t="shared" si="7"/>
        <v>48.561428571428571</v>
      </c>
    </row>
    <row r="85" spans="1:14" ht="19.5" customHeight="1">
      <c r="A85" s="286" t="s">
        <v>24</v>
      </c>
      <c r="B85" s="302" t="s">
        <v>202</v>
      </c>
      <c r="C85" s="303">
        <v>2004</v>
      </c>
      <c r="D85" s="304" t="s">
        <v>18</v>
      </c>
      <c r="E85" s="299">
        <v>83.64</v>
      </c>
      <c r="F85" s="299">
        <v>73.61</v>
      </c>
      <c r="G85" s="299">
        <v>0</v>
      </c>
      <c r="H85" s="299">
        <v>0</v>
      </c>
      <c r="I85" s="310">
        <v>0</v>
      </c>
      <c r="J85" s="299">
        <v>0</v>
      </c>
      <c r="K85" s="299">
        <v>78.22</v>
      </c>
      <c r="L85" s="299">
        <v>78.150000000000006</v>
      </c>
      <c r="M85" s="290">
        <f t="shared" si="6"/>
        <v>313.62</v>
      </c>
      <c r="N85" s="290">
        <f t="shared" si="7"/>
        <v>39.202500000000001</v>
      </c>
    </row>
    <row r="86" spans="1:14" ht="19.5" customHeight="1">
      <c r="A86" s="286" t="s">
        <v>33</v>
      </c>
      <c r="B86" s="302" t="s">
        <v>464</v>
      </c>
      <c r="C86" s="303">
        <v>2004</v>
      </c>
      <c r="D86" s="304" t="s">
        <v>200</v>
      </c>
      <c r="E86" s="299">
        <v>0</v>
      </c>
      <c r="F86" s="299">
        <v>0</v>
      </c>
      <c r="G86" s="299">
        <v>0</v>
      </c>
      <c r="H86" s="299">
        <v>0</v>
      </c>
      <c r="I86" s="310">
        <v>98.84</v>
      </c>
      <c r="J86" s="299">
        <v>93.48</v>
      </c>
      <c r="K86" s="299">
        <v>0</v>
      </c>
      <c r="L86" s="299">
        <v>0</v>
      </c>
      <c r="M86" s="290">
        <f t="shared" si="6"/>
        <v>192.32</v>
      </c>
      <c r="N86" s="290">
        <f t="shared" si="7"/>
        <v>24.04</v>
      </c>
    </row>
    <row r="87" spans="1:14" ht="19.5" customHeight="1">
      <c r="A87" s="286" t="s">
        <v>40</v>
      </c>
      <c r="B87" s="302" t="s">
        <v>227</v>
      </c>
      <c r="C87" s="303">
        <v>2004</v>
      </c>
      <c r="D87" s="304" t="s">
        <v>17</v>
      </c>
      <c r="E87" s="299">
        <v>94.17</v>
      </c>
      <c r="F87" s="299">
        <v>90.43</v>
      </c>
      <c r="G87" s="299">
        <v>0</v>
      </c>
      <c r="H87" s="299">
        <v>0</v>
      </c>
      <c r="I87" s="310">
        <v>0</v>
      </c>
      <c r="J87" s="299">
        <v>0</v>
      </c>
      <c r="K87" s="299">
        <v>0</v>
      </c>
      <c r="L87" s="299">
        <v>0</v>
      </c>
      <c r="M87" s="290">
        <f t="shared" si="6"/>
        <v>184.60000000000002</v>
      </c>
      <c r="N87" s="290">
        <f t="shared" si="7"/>
        <v>23.075000000000003</v>
      </c>
    </row>
    <row r="88" spans="1:14" ht="19.5" customHeight="1">
      <c r="A88" s="286" t="s">
        <v>41</v>
      </c>
      <c r="B88" s="302" t="s">
        <v>343</v>
      </c>
      <c r="C88" s="303">
        <v>2004</v>
      </c>
      <c r="D88" s="304" t="s">
        <v>18</v>
      </c>
      <c r="E88" s="299">
        <v>97.88</v>
      </c>
      <c r="F88" s="299">
        <v>0</v>
      </c>
      <c r="G88" s="299">
        <v>0</v>
      </c>
      <c r="H88" s="299">
        <v>0</v>
      </c>
      <c r="I88" s="310">
        <v>0</v>
      </c>
      <c r="J88" s="299">
        <v>0</v>
      </c>
      <c r="K88" s="299">
        <v>77.47</v>
      </c>
      <c r="L88" s="299">
        <v>0</v>
      </c>
      <c r="M88" s="290">
        <f t="shared" si="6"/>
        <v>175.35</v>
      </c>
      <c r="N88" s="290">
        <f t="shared" si="7"/>
        <v>21.918749999999999</v>
      </c>
    </row>
    <row r="89" spans="1:14" ht="19.5" customHeight="1">
      <c r="A89" s="286" t="s">
        <v>42</v>
      </c>
      <c r="B89" s="302" t="s">
        <v>199</v>
      </c>
      <c r="C89" s="303">
        <v>2004</v>
      </c>
      <c r="D89" s="304" t="s">
        <v>200</v>
      </c>
      <c r="E89" s="299">
        <v>0</v>
      </c>
      <c r="F89" s="299">
        <v>0</v>
      </c>
      <c r="G89" s="299">
        <v>78.78</v>
      </c>
      <c r="H89" s="299">
        <v>82.12</v>
      </c>
      <c r="I89" s="310">
        <v>0</v>
      </c>
      <c r="J89" s="299">
        <v>0</v>
      </c>
      <c r="K89" s="299">
        <v>0</v>
      </c>
      <c r="L89" s="299">
        <v>0</v>
      </c>
      <c r="M89" s="290">
        <f t="shared" si="6"/>
        <v>160.9</v>
      </c>
      <c r="N89" s="290">
        <f t="shared" si="7"/>
        <v>20.112500000000001</v>
      </c>
    </row>
    <row r="90" spans="1:14" ht="19.5" customHeight="1">
      <c r="A90" s="286" t="s">
        <v>45</v>
      </c>
      <c r="B90" s="302" t="s">
        <v>193</v>
      </c>
      <c r="C90" s="303">
        <v>2004</v>
      </c>
      <c r="D90" s="304" t="s">
        <v>118</v>
      </c>
      <c r="E90" s="299">
        <v>78.61</v>
      </c>
      <c r="F90" s="299">
        <v>77.680000000000007</v>
      </c>
      <c r="G90" s="310">
        <v>0</v>
      </c>
      <c r="H90" s="299">
        <v>0</v>
      </c>
      <c r="I90" s="310">
        <v>0</v>
      </c>
      <c r="J90" s="299">
        <v>0</v>
      </c>
      <c r="K90" s="299">
        <v>0</v>
      </c>
      <c r="L90" s="299">
        <v>0</v>
      </c>
      <c r="M90" s="290">
        <f t="shared" si="6"/>
        <v>156.29000000000002</v>
      </c>
      <c r="N90" s="290">
        <f t="shared" si="7"/>
        <v>19.536250000000003</v>
      </c>
    </row>
    <row r="91" spans="1:14">
      <c r="B91" s="37"/>
      <c r="C91" s="35"/>
      <c r="D91" s="6"/>
      <c r="E91" s="36"/>
      <c r="F91" s="36"/>
      <c r="G91" s="36"/>
      <c r="H91" s="36"/>
      <c r="I91" s="191"/>
      <c r="J91" s="36"/>
      <c r="K91" s="36"/>
      <c r="L91" s="36"/>
      <c r="M91" s="8"/>
    </row>
  </sheetData>
  <sortState ref="B70:N90">
    <sortCondition descending="1" ref="M70:M90"/>
  </sortState>
  <mergeCells count="8">
    <mergeCell ref="A69:B69"/>
    <mergeCell ref="A28:B28"/>
    <mergeCell ref="A49:B49"/>
    <mergeCell ref="A1:N2"/>
    <mergeCell ref="G11:H11"/>
    <mergeCell ref="I11:J11"/>
    <mergeCell ref="K11:L11"/>
    <mergeCell ref="A12:B12"/>
  </mergeCells>
  <hyperlinks>
    <hyperlink ref="D15" r:id="rId1" location="/kluby/33" display="https://evidence.biatlon.cz/ - /kluby/33"/>
    <hyperlink ref="D14" r:id="rId2" location="/kluby/111" display="https://evidence.biatlon.cz/ - /kluby/111"/>
    <hyperlink ref="D13" r:id="rId3" location="/kluby/137" display="https://evidence.biatlon.cz/ - /kluby/137"/>
    <hyperlink ref="D18" r:id="rId4" location="/kluby/137" display="https://evidence.biatlon.cz/ - /kluby/137"/>
    <hyperlink ref="D24" r:id="rId5" location="/kluby/137" display="https://evidence.biatlon.cz/ - /kluby/137"/>
    <hyperlink ref="D16" r:id="rId6" location="/kluby/137" display="https://evidence.biatlon.cz/ - /kluby/137"/>
    <hyperlink ref="D21" r:id="rId7" location="/kluby/137" display="https://evidence.biatlon.cz/ - /kluby/137"/>
    <hyperlink ref="D25" r:id="rId8" location="/kluby/33" display="https://evidence.biatlon.cz/ - /kluby/33"/>
    <hyperlink ref="D19" r:id="rId9" location="/kluby/137" display="https://evidence.biatlon.cz/ - /kluby/137"/>
    <hyperlink ref="D17" r:id="rId10" location="/kluby/33" display="https://evidence.biatlon.cz/ - /kluby/33"/>
    <hyperlink ref="D43" r:id="rId11" location="/kluby/137" display="https://evidence.biatlon.cz/ - /kluby/137"/>
    <hyperlink ref="D44" r:id="rId12" location="/kluby/33" display="https://evidence.biatlon.cz/ - /kluby/33"/>
    <hyperlink ref="D47" r:id="rId13" location="/kluby/111" display="https://evidence.biatlon.cz/ - /kluby/111"/>
    <hyperlink ref="D34" r:id="rId14" location="/kluby/111" display="https://evidence.biatlon.cz/ - /kluby/111"/>
    <hyperlink ref="D35" r:id="rId15" location="/kluby/33" display="https://evidence.biatlon.cz/ - /kluby/33"/>
    <hyperlink ref="D40" r:id="rId16" location="/kluby/111" display="https://evidence.biatlon.cz/ - /kluby/111"/>
    <hyperlink ref="D45" r:id="rId17" location="/kluby/33" display="https://evidence.biatlon.cz/ - /kluby/33"/>
    <hyperlink ref="D29" r:id="rId18" location="/kluby/137" display="https://evidence.biatlon.cz/ - /kluby/137"/>
    <hyperlink ref="D30" r:id="rId19" location="/kluby/137" display="https://evidence.biatlon.cz/ - /kluby/137"/>
    <hyperlink ref="D39" r:id="rId20" location="/kluby/137" display="https://evidence.biatlon.cz/ - /kluby/137"/>
    <hyperlink ref="D31" r:id="rId21" location="/kluby/33" display="https://evidence.biatlon.cz/ - /kluby/33"/>
    <hyperlink ref="D36" r:id="rId22" location="/kluby/11" display="https://evidence.biatlon.cz/ - /kluby/11"/>
    <hyperlink ref="D33" r:id="rId23" location="/kluby/33" display="https://evidence.biatlon.cz/ - /kluby/33"/>
    <hyperlink ref="D38" r:id="rId24" location="/kluby/33" display="https://evidence.biatlon.cz/ - /kluby/33"/>
    <hyperlink ref="D56" r:id="rId25" location="/kluby/137" display="https://evidence.biatlon.cz/ - /kluby/137"/>
    <hyperlink ref="D52" r:id="rId26" location="/kluby/11" display="https://evidence.biatlon.cz/ - /kluby/11"/>
    <hyperlink ref="D50" r:id="rId27" location="/kluby/33" display="https://evidence.biatlon.cz/ - /kluby/33"/>
    <hyperlink ref="D55" r:id="rId28" location="/kluby/137" display="https://evidence.biatlon.cz/ - /kluby/137"/>
    <hyperlink ref="D58" r:id="rId29" location="/kluby/33" display="https://evidence.biatlon.cz/ - /kluby/33"/>
    <hyperlink ref="D53" r:id="rId30" location="/kluby/33" display="https://evidence.biatlon.cz/ - /kluby/33"/>
    <hyperlink ref="D59" r:id="rId31" location="/kluby/2" display="https://evidence.biatlon.cz/ - /kluby/2"/>
    <hyperlink ref="D60" r:id="rId32" location="/kluby/33" display="https://evidence.biatlon.cz/ - /kluby/33"/>
    <hyperlink ref="D61" r:id="rId33" location="/kluby/111" display="https://evidence.biatlon.cz/ - /kluby/111"/>
    <hyperlink ref="D54" r:id="rId34" location="/kluby/137" display="https://evidence.biatlon.cz/ - /kluby/137"/>
    <hyperlink ref="D64" r:id="rId35" location="/kluby/190" display="https://evidence.biatlon.cz/ - /kluby/190"/>
    <hyperlink ref="D66" r:id="rId36" location="/kluby/33" display="https://evidence.biatlon.cz/ - /kluby/33"/>
    <hyperlink ref="D62" r:id="rId37" location="/kluby/33" display="https://evidence.biatlon.cz/ - /kluby/33"/>
    <hyperlink ref="D32" r:id="rId38" location="/kluby/111" display="https://evidence.biatlon.cz/ - /kluby/111"/>
    <hyperlink ref="D51" r:id="rId39" location="/kluby/137" display="https://evidence.biatlon.cz/ - /kluby/137"/>
    <hyperlink ref="D57" r:id="rId40" location="/kluby/111" display="https://evidence.biatlon.cz/ - /kluby/111"/>
    <hyperlink ref="D20" r:id="rId41" location="/kluby/137" display="https://evidence.biatlon.cz/ - /kluby/137"/>
    <hyperlink ref="D41" r:id="rId42" location="/kluby/137" display="https://evidence.biatlon.cz/ - /kluby/137"/>
    <hyperlink ref="D42" r:id="rId43" location="/kluby/137" display="https://evidence.biatlon.cz/ - /kluby/137"/>
  </hyperlinks>
  <pageMargins left="0.70866141732283472" right="0.70866141732283472" top="0.78740157480314965" bottom="0.78740157480314965" header="0.31496062992125984" footer="0.31496062992125984"/>
  <pageSetup paperSize="9" scale="42" orientation="portrait" r:id="rId44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"/>
  <sheetViews>
    <sheetView workbookViewId="0">
      <selection activeCell="M3" sqref="M3"/>
    </sheetView>
  </sheetViews>
  <sheetFormatPr defaultRowHeight="15"/>
  <cols>
    <col min="2" max="2" width="22.5703125" customWidth="1"/>
    <col min="4" max="4" width="16.7109375" customWidth="1"/>
    <col min="12" max="12" width="10.28515625" style="139" bestFit="1" customWidth="1"/>
  </cols>
  <sheetData>
    <row r="1" spans="1:13" ht="27.75" customHeight="1">
      <c r="A1" s="348" t="s">
        <v>355</v>
      </c>
      <c r="B1" s="348"/>
    </row>
    <row r="2" spans="1:13" ht="15.75" thickBot="1">
      <c r="A2" s="147" t="s">
        <v>286</v>
      </c>
      <c r="B2" s="149" t="s">
        <v>248</v>
      </c>
      <c r="C2" s="148" t="s">
        <v>249</v>
      </c>
      <c r="D2" s="149" t="s">
        <v>250</v>
      </c>
      <c r="E2" s="148" t="s">
        <v>251</v>
      </c>
      <c r="F2" s="148" t="s">
        <v>80</v>
      </c>
      <c r="G2" s="148" t="s">
        <v>80</v>
      </c>
      <c r="H2" s="148" t="s">
        <v>81</v>
      </c>
      <c r="I2" s="148" t="s">
        <v>81</v>
      </c>
      <c r="J2" s="148" t="s">
        <v>252</v>
      </c>
      <c r="K2" s="148" t="s">
        <v>253</v>
      </c>
      <c r="L2" s="168" t="s">
        <v>255</v>
      </c>
      <c r="M2" s="185" t="s">
        <v>236</v>
      </c>
    </row>
    <row r="3" spans="1:13" ht="16.5" thickBot="1">
      <c r="A3" s="150">
        <v>1</v>
      </c>
      <c r="B3" s="152" t="s">
        <v>21</v>
      </c>
      <c r="C3" s="151" t="s">
        <v>244</v>
      </c>
      <c r="D3" s="153" t="s">
        <v>117</v>
      </c>
      <c r="E3" s="154">
        <v>1.8447916666666668E-2</v>
      </c>
      <c r="F3" s="151">
        <v>2</v>
      </c>
      <c r="G3" s="151">
        <v>1</v>
      </c>
      <c r="H3" s="151">
        <v>0</v>
      </c>
      <c r="I3" s="151">
        <v>2</v>
      </c>
      <c r="J3" s="151">
        <v>5</v>
      </c>
      <c r="K3" s="154">
        <v>1.8447916666666668E-2</v>
      </c>
      <c r="L3" s="175">
        <v>100</v>
      </c>
      <c r="M3" s="144">
        <f>+(2*$K$3-K3)*95/$K$3</f>
        <v>95</v>
      </c>
    </row>
    <row r="4" spans="1:13" ht="16.5" thickBot="1">
      <c r="A4" s="156">
        <v>2</v>
      </c>
      <c r="B4" s="158" t="s">
        <v>38</v>
      </c>
      <c r="C4" s="157" t="s">
        <v>244</v>
      </c>
      <c r="D4" s="159" t="s">
        <v>118</v>
      </c>
      <c r="E4" s="160">
        <v>1.8511574074074073E-2</v>
      </c>
      <c r="F4" s="157">
        <v>2</v>
      </c>
      <c r="G4" s="157">
        <v>2</v>
      </c>
      <c r="H4" s="157">
        <v>1</v>
      </c>
      <c r="I4" s="157">
        <v>1</v>
      </c>
      <c r="J4" s="157">
        <v>6</v>
      </c>
      <c r="K4" s="160">
        <v>1.8511574074074073E-2</v>
      </c>
      <c r="L4" s="176">
        <v>99.65</v>
      </c>
      <c r="M4" s="144">
        <f t="shared" ref="M4:M15" si="0">+(2*$K$3-K4)*95/$K$3</f>
        <v>94.672187715665999</v>
      </c>
    </row>
    <row r="5" spans="1:13" ht="16.5" thickBot="1">
      <c r="A5" s="150">
        <v>3</v>
      </c>
      <c r="B5" s="152" t="s">
        <v>39</v>
      </c>
      <c r="C5" s="151" t="s">
        <v>244</v>
      </c>
      <c r="D5" s="153" t="s">
        <v>118</v>
      </c>
      <c r="E5" s="154">
        <v>1.8571759259259257E-2</v>
      </c>
      <c r="F5" s="151">
        <v>0</v>
      </c>
      <c r="G5" s="151">
        <v>2</v>
      </c>
      <c r="H5" s="151">
        <v>2</v>
      </c>
      <c r="I5" s="151">
        <v>1</v>
      </c>
      <c r="J5" s="151">
        <v>5</v>
      </c>
      <c r="K5" s="154">
        <v>1.8571759259259257E-2</v>
      </c>
      <c r="L5" s="175">
        <v>99.32</v>
      </c>
      <c r="M5" s="144">
        <f t="shared" si="0"/>
        <v>94.362256101386549</v>
      </c>
    </row>
    <row r="6" spans="1:13" ht="16.5" thickBot="1">
      <c r="A6" s="156">
        <v>4</v>
      </c>
      <c r="B6" s="158" t="s">
        <v>359</v>
      </c>
      <c r="C6" s="157" t="s">
        <v>244</v>
      </c>
      <c r="D6" s="159" t="s">
        <v>360</v>
      </c>
      <c r="E6" s="160">
        <v>1.8879629629629632E-2</v>
      </c>
      <c r="F6" s="157">
        <v>2</v>
      </c>
      <c r="G6" s="157">
        <v>1</v>
      </c>
      <c r="H6" s="157">
        <v>3</v>
      </c>
      <c r="I6" s="157">
        <v>1</v>
      </c>
      <c r="J6" s="157">
        <v>7</v>
      </c>
      <c r="K6" s="160">
        <v>1.8879629629629632E-2</v>
      </c>
      <c r="L6" s="176">
        <v>97.65</v>
      </c>
      <c r="M6" s="144">
        <f t="shared" si="0"/>
        <v>92.77683668988017</v>
      </c>
    </row>
    <row r="7" spans="1:13" ht="16.5" thickBot="1">
      <c r="A7" s="150">
        <v>5</v>
      </c>
      <c r="B7" s="152" t="s">
        <v>119</v>
      </c>
      <c r="C7" s="151" t="s">
        <v>244</v>
      </c>
      <c r="D7" s="153" t="s">
        <v>118</v>
      </c>
      <c r="E7" s="154">
        <v>1.9283564814814816E-2</v>
      </c>
      <c r="F7" s="151">
        <v>0</v>
      </c>
      <c r="G7" s="151">
        <v>1</v>
      </c>
      <c r="H7" s="151">
        <v>1</v>
      </c>
      <c r="I7" s="151">
        <v>1</v>
      </c>
      <c r="J7" s="151">
        <v>3</v>
      </c>
      <c r="K7" s="154">
        <v>1.9283564814814816E-2</v>
      </c>
      <c r="L7" s="175">
        <v>95.47</v>
      </c>
      <c r="M7" s="144">
        <f t="shared" si="0"/>
        <v>90.696718740196999</v>
      </c>
    </row>
    <row r="8" spans="1:13" ht="16.5" thickBot="1">
      <c r="A8" s="156">
        <v>6</v>
      </c>
      <c r="B8" s="158" t="s">
        <v>275</v>
      </c>
      <c r="C8" s="157" t="s">
        <v>244</v>
      </c>
      <c r="D8" s="159" t="s">
        <v>118</v>
      </c>
      <c r="E8" s="160">
        <v>1.9761574074074074E-2</v>
      </c>
      <c r="F8" s="157">
        <v>1</v>
      </c>
      <c r="G8" s="157">
        <v>0</v>
      </c>
      <c r="H8" s="157">
        <v>2</v>
      </c>
      <c r="I8" s="157">
        <v>4</v>
      </c>
      <c r="J8" s="157">
        <v>7</v>
      </c>
      <c r="K8" s="160">
        <v>1.9761574074074074E-2</v>
      </c>
      <c r="L8" s="176">
        <v>92.87</v>
      </c>
      <c r="M8" s="144">
        <f t="shared" si="0"/>
        <v>88.235146496016071</v>
      </c>
    </row>
    <row r="9" spans="1:13" ht="16.5" thickBot="1">
      <c r="A9" s="150">
        <v>7</v>
      </c>
      <c r="B9" s="152" t="s">
        <v>519</v>
      </c>
      <c r="C9" s="151" t="s">
        <v>244</v>
      </c>
      <c r="D9" s="153" t="s">
        <v>200</v>
      </c>
      <c r="E9" s="154">
        <v>2.0204861111111111E-2</v>
      </c>
      <c r="F9" s="151">
        <v>2</v>
      </c>
      <c r="G9" s="151">
        <v>1</v>
      </c>
      <c r="H9" s="151">
        <v>2</v>
      </c>
      <c r="I9" s="151">
        <v>4</v>
      </c>
      <c r="J9" s="151">
        <v>9</v>
      </c>
      <c r="K9" s="154">
        <v>2.0204861111111111E-2</v>
      </c>
      <c r="L9" s="175">
        <v>90.47</v>
      </c>
      <c r="M9" s="144">
        <f t="shared" si="0"/>
        <v>85.952380952380963</v>
      </c>
    </row>
    <row r="10" spans="1:13" ht="16.5" thickBot="1">
      <c r="A10" s="156">
        <v>8</v>
      </c>
      <c r="B10" s="158" t="s">
        <v>508</v>
      </c>
      <c r="C10" s="157" t="s">
        <v>244</v>
      </c>
      <c r="D10" s="159" t="s">
        <v>124</v>
      </c>
      <c r="E10" s="160">
        <v>2.0700231481481483E-2</v>
      </c>
      <c r="F10" s="157">
        <v>3</v>
      </c>
      <c r="G10" s="157">
        <v>0</v>
      </c>
      <c r="H10" s="157">
        <v>2</v>
      </c>
      <c r="I10" s="157">
        <v>1</v>
      </c>
      <c r="J10" s="157">
        <v>6</v>
      </c>
      <c r="K10" s="160">
        <v>2.0642361111111111E-2</v>
      </c>
      <c r="L10" s="176">
        <v>88.1</v>
      </c>
      <c r="M10" s="144">
        <f t="shared" si="0"/>
        <v>83.69941652550348</v>
      </c>
    </row>
    <row r="11" spans="1:13" ht="16.5" thickBot="1">
      <c r="A11" s="150">
        <v>9</v>
      </c>
      <c r="B11" s="152" t="s">
        <v>515</v>
      </c>
      <c r="C11" s="151" t="s">
        <v>244</v>
      </c>
      <c r="D11" s="153" t="s">
        <v>516</v>
      </c>
      <c r="E11" s="154">
        <v>2.232175925925926E-2</v>
      </c>
      <c r="F11" s="151">
        <v>1</v>
      </c>
      <c r="G11" s="151">
        <v>2</v>
      </c>
      <c r="H11" s="151">
        <v>2</v>
      </c>
      <c r="I11" s="151">
        <v>2</v>
      </c>
      <c r="J11" s="151">
        <v>7</v>
      </c>
      <c r="K11" s="154">
        <v>2.232175925925926E-2</v>
      </c>
      <c r="L11" s="175">
        <v>79</v>
      </c>
      <c r="M11" s="144">
        <f t="shared" si="0"/>
        <v>75.051132442436796</v>
      </c>
    </row>
    <row r="12" spans="1:13" ht="16.5" thickBot="1">
      <c r="A12" s="156">
        <v>10</v>
      </c>
      <c r="B12" s="158" t="s">
        <v>511</v>
      </c>
      <c r="C12" s="157" t="s">
        <v>244</v>
      </c>
      <c r="D12" s="159" t="s">
        <v>379</v>
      </c>
      <c r="E12" s="160">
        <v>2.2461805555555558E-2</v>
      </c>
      <c r="F12" s="157">
        <v>3</v>
      </c>
      <c r="G12" s="157">
        <v>0</v>
      </c>
      <c r="H12" s="157">
        <v>3</v>
      </c>
      <c r="I12" s="157">
        <v>1</v>
      </c>
      <c r="J12" s="157">
        <v>7</v>
      </c>
      <c r="K12" s="160">
        <v>2.2461805555555558E-2</v>
      </c>
      <c r="L12" s="176">
        <v>78.239999999999995</v>
      </c>
      <c r="M12" s="144">
        <f t="shared" si="0"/>
        <v>74.329945416901936</v>
      </c>
    </row>
    <row r="13" spans="1:13" ht="16.5" thickBot="1">
      <c r="A13" s="150">
        <v>11</v>
      </c>
      <c r="B13" s="152" t="s">
        <v>363</v>
      </c>
      <c r="C13" s="151" t="s">
        <v>244</v>
      </c>
      <c r="D13" s="153" t="s">
        <v>200</v>
      </c>
      <c r="E13" s="154">
        <v>2.325578703703704E-2</v>
      </c>
      <c r="F13" s="151">
        <v>3</v>
      </c>
      <c r="G13" s="151">
        <v>4</v>
      </c>
      <c r="H13" s="151">
        <v>3</v>
      </c>
      <c r="I13" s="151">
        <v>4</v>
      </c>
      <c r="J13" s="151">
        <v>14</v>
      </c>
      <c r="K13" s="154">
        <v>2.325578703703704E-2</v>
      </c>
      <c r="L13" s="175">
        <v>73.930000000000007</v>
      </c>
      <c r="M13" s="144">
        <f t="shared" si="0"/>
        <v>70.241232197753931</v>
      </c>
    </row>
    <row r="14" spans="1:13" ht="16.5" thickBot="1">
      <c r="A14" s="156">
        <v>12</v>
      </c>
      <c r="B14" s="158" t="s">
        <v>509</v>
      </c>
      <c r="C14" s="157" t="s">
        <v>244</v>
      </c>
      <c r="D14" s="159" t="s">
        <v>510</v>
      </c>
      <c r="E14" s="160">
        <v>2.3339120370370368E-2</v>
      </c>
      <c r="F14" s="157">
        <v>1</v>
      </c>
      <c r="G14" s="157">
        <v>4</v>
      </c>
      <c r="H14" s="157">
        <v>5</v>
      </c>
      <c r="I14" s="157">
        <v>4</v>
      </c>
      <c r="J14" s="157">
        <v>14</v>
      </c>
      <c r="K14" s="160">
        <v>2.3339120370370368E-2</v>
      </c>
      <c r="L14" s="176">
        <v>73.48</v>
      </c>
      <c r="M14" s="144">
        <f t="shared" si="0"/>
        <v>69.812096116443968</v>
      </c>
    </row>
    <row r="15" spans="1:13" ht="16.5" thickBot="1">
      <c r="A15" s="150">
        <v>13</v>
      </c>
      <c r="B15" s="152" t="s">
        <v>512</v>
      </c>
      <c r="C15" s="151" t="s">
        <v>244</v>
      </c>
      <c r="D15" s="153" t="s">
        <v>200</v>
      </c>
      <c r="E15" s="154">
        <v>2.3634259259259258E-2</v>
      </c>
      <c r="F15" s="151">
        <v>3</v>
      </c>
      <c r="G15" s="151">
        <v>1</v>
      </c>
      <c r="H15" s="151">
        <v>4</v>
      </c>
      <c r="I15" s="151">
        <v>3</v>
      </c>
      <c r="J15" s="151">
        <v>11</v>
      </c>
      <c r="K15" s="154">
        <v>2.3634259259259258E-2</v>
      </c>
      <c r="L15" s="175">
        <v>71.88</v>
      </c>
      <c r="M15" s="144">
        <f t="shared" si="0"/>
        <v>68.292239161804403</v>
      </c>
    </row>
    <row r="16" spans="1:13" ht="16.5" thickBot="1">
      <c r="A16" s="156">
        <v>14</v>
      </c>
      <c r="B16" s="158" t="s">
        <v>513</v>
      </c>
      <c r="C16" s="157" t="s">
        <v>244</v>
      </c>
      <c r="D16" s="159" t="s">
        <v>514</v>
      </c>
      <c r="E16" s="160">
        <v>2.689236111111111E-2</v>
      </c>
      <c r="F16" s="157">
        <v>3</v>
      </c>
      <c r="G16" s="157">
        <v>2</v>
      </c>
      <c r="H16" s="157">
        <v>3</v>
      </c>
      <c r="I16" s="157">
        <v>4</v>
      </c>
      <c r="J16" s="157">
        <v>12</v>
      </c>
      <c r="K16" s="160">
        <v>2.689236111111111E-2</v>
      </c>
      <c r="L16" s="176">
        <v>54.22</v>
      </c>
      <c r="M16" s="144">
        <f>+(2*$K$3-K16)*95/$K$3</f>
        <v>51.514210427253921</v>
      </c>
    </row>
    <row r="19" spans="1:13" ht="29.25" customHeight="1">
      <c r="A19" s="348" t="s">
        <v>368</v>
      </c>
      <c r="B19" s="348"/>
      <c r="C19" s="348"/>
      <c r="D19" s="348"/>
    </row>
    <row r="20" spans="1:13" ht="15.75" thickBot="1">
      <c r="A20" s="147" t="s">
        <v>286</v>
      </c>
      <c r="B20" s="149" t="s">
        <v>248</v>
      </c>
      <c r="C20" s="148" t="s">
        <v>518</v>
      </c>
      <c r="D20" s="149" t="s">
        <v>250</v>
      </c>
      <c r="E20" s="148" t="s">
        <v>251</v>
      </c>
      <c r="F20" s="148" t="s">
        <v>80</v>
      </c>
      <c r="G20" s="148" t="s">
        <v>80</v>
      </c>
      <c r="H20" s="148" t="s">
        <v>81</v>
      </c>
      <c r="I20" s="148" t="s">
        <v>81</v>
      </c>
      <c r="J20" s="148" t="s">
        <v>252</v>
      </c>
      <c r="K20" s="148" t="s">
        <v>253</v>
      </c>
      <c r="L20" s="187" t="s">
        <v>268</v>
      </c>
      <c r="M20" s="185" t="s">
        <v>267</v>
      </c>
    </row>
    <row r="21" spans="1:13" ht="16.5" thickBot="1">
      <c r="A21" s="150">
        <v>1</v>
      </c>
      <c r="B21" s="152" t="s">
        <v>270</v>
      </c>
      <c r="C21" s="151">
        <v>2003</v>
      </c>
      <c r="D21" s="153" t="s">
        <v>379</v>
      </c>
      <c r="E21" s="154">
        <v>1.5300925925925926E-2</v>
      </c>
      <c r="F21" s="151">
        <v>0</v>
      </c>
      <c r="G21" s="151">
        <v>1</v>
      </c>
      <c r="H21" s="151">
        <v>1</v>
      </c>
      <c r="I21" s="151">
        <v>1</v>
      </c>
      <c r="J21" s="151">
        <v>3</v>
      </c>
      <c r="K21" s="154">
        <v>1.5300925925925926E-2</v>
      </c>
      <c r="L21" s="144">
        <f>+(2*$K$21-K21)*100/$K$21</f>
        <v>100</v>
      </c>
      <c r="M21" s="144"/>
    </row>
    <row r="22" spans="1:13" ht="16.5" thickBot="1">
      <c r="A22" s="156">
        <v>2</v>
      </c>
      <c r="B22" s="158" t="s">
        <v>62</v>
      </c>
      <c r="C22" s="157"/>
      <c r="D22" s="159" t="s">
        <v>117</v>
      </c>
      <c r="E22" s="160">
        <v>1.5957175925925927E-2</v>
      </c>
      <c r="F22" s="157">
        <v>0</v>
      </c>
      <c r="G22" s="157">
        <v>1</v>
      </c>
      <c r="H22" s="157">
        <v>0</v>
      </c>
      <c r="I22" s="157">
        <v>0</v>
      </c>
      <c r="J22" s="157">
        <v>1</v>
      </c>
      <c r="K22" s="160">
        <v>1.5957175925925927E-2</v>
      </c>
      <c r="L22" s="144"/>
      <c r="M22" s="144">
        <f>+(2*$K$22-K22)*100/$K$22</f>
        <v>100</v>
      </c>
    </row>
    <row r="23" spans="1:13" ht="16.5" thickBot="1">
      <c r="A23" s="150">
        <v>3</v>
      </c>
      <c r="B23" s="152" t="s">
        <v>90</v>
      </c>
      <c r="C23" s="151"/>
      <c r="D23" s="153" t="s">
        <v>18</v>
      </c>
      <c r="E23" s="154">
        <v>1.642013888888889E-2</v>
      </c>
      <c r="F23" s="151">
        <v>1</v>
      </c>
      <c r="G23" s="151">
        <v>1</v>
      </c>
      <c r="H23" s="151">
        <v>1</v>
      </c>
      <c r="I23" s="151">
        <v>1</v>
      </c>
      <c r="J23" s="151">
        <v>4</v>
      </c>
      <c r="K23" s="154">
        <v>1.642013888888889E-2</v>
      </c>
      <c r="L23" s="144"/>
      <c r="M23" s="144">
        <f t="shared" ref="M23:M24" si="1">+(2*$K$22-K23)*100/$K$22</f>
        <v>97.09871618191049</v>
      </c>
    </row>
    <row r="24" spans="1:13" ht="16.5" thickBot="1">
      <c r="A24" s="156">
        <v>4</v>
      </c>
      <c r="B24" s="158" t="s">
        <v>44</v>
      </c>
      <c r="C24" s="157"/>
      <c r="D24" s="159" t="s">
        <v>118</v>
      </c>
      <c r="E24" s="160">
        <v>1.6557870370370372E-2</v>
      </c>
      <c r="F24" s="157">
        <v>1</v>
      </c>
      <c r="G24" s="157">
        <v>0</v>
      </c>
      <c r="H24" s="157">
        <v>3</v>
      </c>
      <c r="I24" s="157">
        <v>1</v>
      </c>
      <c r="J24" s="157">
        <v>5</v>
      </c>
      <c r="K24" s="160">
        <v>1.6557870370370372E-2</v>
      </c>
      <c r="L24" s="144"/>
      <c r="M24" s="144">
        <f t="shared" si="1"/>
        <v>96.235584246028864</v>
      </c>
    </row>
    <row r="25" spans="1:13" ht="16.5" thickBot="1">
      <c r="A25" s="150">
        <v>5</v>
      </c>
      <c r="B25" s="152" t="s">
        <v>123</v>
      </c>
      <c r="C25" s="151">
        <v>2003</v>
      </c>
      <c r="D25" s="153" t="s">
        <v>18</v>
      </c>
      <c r="E25" s="154">
        <v>1.6707175925925927E-2</v>
      </c>
      <c r="F25" s="151">
        <v>1</v>
      </c>
      <c r="G25" s="151">
        <v>0</v>
      </c>
      <c r="H25" s="151">
        <v>0</v>
      </c>
      <c r="I25" s="151">
        <v>1</v>
      </c>
      <c r="J25" s="151">
        <v>2</v>
      </c>
      <c r="K25" s="154">
        <v>1.6707175925925927E-2</v>
      </c>
      <c r="L25" s="144">
        <f t="shared" ref="L25:L26" si="2">+(2*$K$21-K25)*100/$K$21</f>
        <v>90.809379727685325</v>
      </c>
      <c r="M25" s="144"/>
    </row>
    <row r="26" spans="1:13" ht="16.5" thickBot="1">
      <c r="A26" s="156">
        <v>6</v>
      </c>
      <c r="B26" s="158" t="s">
        <v>102</v>
      </c>
      <c r="C26" s="157">
        <v>2003</v>
      </c>
      <c r="D26" s="159" t="s">
        <v>17</v>
      </c>
      <c r="E26" s="160">
        <v>1.675462962962963E-2</v>
      </c>
      <c r="F26" s="157">
        <v>1</v>
      </c>
      <c r="G26" s="157">
        <v>0</v>
      </c>
      <c r="H26" s="157">
        <v>2</v>
      </c>
      <c r="I26" s="157">
        <v>2</v>
      </c>
      <c r="J26" s="157">
        <v>5</v>
      </c>
      <c r="K26" s="160">
        <v>1.675462962962963E-2</v>
      </c>
      <c r="L26" s="144">
        <f t="shared" si="2"/>
        <v>90.499243570347957</v>
      </c>
      <c r="M26" s="144"/>
    </row>
    <row r="27" spans="1:13" ht="16.5" thickBot="1">
      <c r="A27" s="150">
        <v>7</v>
      </c>
      <c r="B27" s="152" t="s">
        <v>89</v>
      </c>
      <c r="C27" s="151"/>
      <c r="D27" s="153" t="s">
        <v>117</v>
      </c>
      <c r="E27" s="154">
        <v>1.678935185185185E-2</v>
      </c>
      <c r="F27" s="151">
        <v>1</v>
      </c>
      <c r="G27" s="151">
        <v>0</v>
      </c>
      <c r="H27" s="151">
        <v>1</v>
      </c>
      <c r="I27" s="151">
        <v>0</v>
      </c>
      <c r="J27" s="151">
        <v>2</v>
      </c>
      <c r="K27" s="154">
        <v>1.678935185185185E-2</v>
      </c>
      <c r="L27" s="144"/>
      <c r="M27" s="144">
        <f>+(2*$K$22-K27)*100/$K$22</f>
        <v>94.78494233698413</v>
      </c>
    </row>
    <row r="28" spans="1:13" ht="16.5" thickBot="1">
      <c r="A28" s="156">
        <v>8</v>
      </c>
      <c r="B28" s="158" t="s">
        <v>100</v>
      </c>
      <c r="C28" s="157">
        <v>2003</v>
      </c>
      <c r="D28" s="159" t="s">
        <v>117</v>
      </c>
      <c r="E28" s="160">
        <v>1.7211805555555557E-2</v>
      </c>
      <c r="F28" s="157">
        <v>2</v>
      </c>
      <c r="G28" s="157">
        <v>1</v>
      </c>
      <c r="H28" s="157">
        <v>1</v>
      </c>
      <c r="I28" s="157">
        <v>2</v>
      </c>
      <c r="J28" s="157">
        <v>6</v>
      </c>
      <c r="K28" s="160">
        <v>1.7211805555555557E-2</v>
      </c>
      <c r="L28" s="144">
        <f>+(2*$K$21-K28)*100/$K$21</f>
        <v>87.511346444780628</v>
      </c>
      <c r="M28" s="144"/>
    </row>
    <row r="29" spans="1:13" ht="16.5" thickBot="1">
      <c r="A29" s="150">
        <v>9</v>
      </c>
      <c r="B29" s="152" t="s">
        <v>493</v>
      </c>
      <c r="C29" s="151"/>
      <c r="D29" s="153" t="s">
        <v>401</v>
      </c>
      <c r="E29" s="154">
        <v>1.7256944444444446E-2</v>
      </c>
      <c r="F29" s="151">
        <v>2</v>
      </c>
      <c r="G29" s="151">
        <v>0</v>
      </c>
      <c r="H29" s="151">
        <v>2</v>
      </c>
      <c r="I29" s="151">
        <v>3</v>
      </c>
      <c r="J29" s="151">
        <v>7</v>
      </c>
      <c r="K29" s="154">
        <v>1.7256944444444446E-2</v>
      </c>
      <c r="L29" s="144"/>
      <c r="M29" s="144">
        <f t="shared" ref="M29:M31" si="3">+(2*$K$22-K29)*100/$K$22</f>
        <v>91.854645680713716</v>
      </c>
    </row>
    <row r="30" spans="1:13" ht="16.5" thickBot="1">
      <c r="A30" s="156">
        <v>10</v>
      </c>
      <c r="B30" s="158" t="s">
        <v>269</v>
      </c>
      <c r="C30" s="157"/>
      <c r="D30" s="159" t="s">
        <v>18</v>
      </c>
      <c r="E30" s="160">
        <v>1.7516203703703704E-2</v>
      </c>
      <c r="F30" s="157">
        <v>1</v>
      </c>
      <c r="G30" s="157">
        <v>2</v>
      </c>
      <c r="H30" s="157">
        <v>4</v>
      </c>
      <c r="I30" s="157">
        <v>0</v>
      </c>
      <c r="J30" s="157">
        <v>7</v>
      </c>
      <c r="K30" s="160">
        <v>1.7516203703703704E-2</v>
      </c>
      <c r="L30" s="144"/>
      <c r="M30" s="144">
        <f t="shared" si="3"/>
        <v>90.229926742583586</v>
      </c>
    </row>
    <row r="31" spans="1:13" ht="16.5" thickBot="1">
      <c r="A31" s="150">
        <v>11</v>
      </c>
      <c r="B31" s="152" t="s">
        <v>496</v>
      </c>
      <c r="C31" s="151"/>
      <c r="D31" s="153" t="s">
        <v>401</v>
      </c>
      <c r="E31" s="154">
        <v>1.754398148148148E-2</v>
      </c>
      <c r="F31" s="151">
        <v>0</v>
      </c>
      <c r="G31" s="151">
        <v>0</v>
      </c>
      <c r="H31" s="151">
        <v>1</v>
      </c>
      <c r="I31" s="151">
        <v>1</v>
      </c>
      <c r="J31" s="151">
        <v>2</v>
      </c>
      <c r="K31" s="154">
        <v>1.754398148148148E-2</v>
      </c>
      <c r="L31" s="144"/>
      <c r="M31" s="144">
        <f t="shared" si="3"/>
        <v>90.055849713498233</v>
      </c>
    </row>
    <row r="32" spans="1:13" ht="16.5" thickBot="1">
      <c r="A32" s="156">
        <v>12</v>
      </c>
      <c r="B32" s="158" t="s">
        <v>94</v>
      </c>
      <c r="C32" s="157">
        <v>2003</v>
      </c>
      <c r="D32" s="159" t="s">
        <v>117</v>
      </c>
      <c r="E32" s="160">
        <v>1.7605324074074075E-2</v>
      </c>
      <c r="F32" s="157">
        <v>3</v>
      </c>
      <c r="G32" s="157">
        <v>0</v>
      </c>
      <c r="H32" s="157">
        <v>2</v>
      </c>
      <c r="I32" s="157">
        <v>1</v>
      </c>
      <c r="J32" s="157">
        <v>6</v>
      </c>
      <c r="K32" s="160">
        <v>1.7605324074074075E-2</v>
      </c>
      <c r="L32" s="144">
        <f t="shared" ref="L32:L36" si="4">+(2*$K$21-K32)*100/$K$21</f>
        <v>84.939485627836603</v>
      </c>
      <c r="M32" s="144"/>
    </row>
    <row r="33" spans="1:13" ht="16.5" thickBot="1">
      <c r="A33" s="150">
        <v>13</v>
      </c>
      <c r="B33" s="152" t="s">
        <v>95</v>
      </c>
      <c r="C33" s="151">
        <v>2003</v>
      </c>
      <c r="D33" s="153" t="s">
        <v>118</v>
      </c>
      <c r="E33" s="154">
        <v>1.7607638888888891E-2</v>
      </c>
      <c r="F33" s="151">
        <v>1</v>
      </c>
      <c r="G33" s="151">
        <v>2</v>
      </c>
      <c r="H33" s="151">
        <v>2</v>
      </c>
      <c r="I33" s="151">
        <v>1</v>
      </c>
      <c r="J33" s="151">
        <v>6</v>
      </c>
      <c r="K33" s="154">
        <v>1.7607638888888891E-2</v>
      </c>
      <c r="L33" s="144">
        <f t="shared" si="4"/>
        <v>84.924357034795747</v>
      </c>
      <c r="M33" s="144"/>
    </row>
    <row r="34" spans="1:13" ht="16.5" thickBot="1">
      <c r="A34" s="156">
        <v>14</v>
      </c>
      <c r="B34" s="158" t="s">
        <v>97</v>
      </c>
      <c r="C34" s="151">
        <v>2003</v>
      </c>
      <c r="D34" s="159" t="s">
        <v>118</v>
      </c>
      <c r="E34" s="160">
        <v>1.7898148148148149E-2</v>
      </c>
      <c r="F34" s="157">
        <v>1</v>
      </c>
      <c r="G34" s="157">
        <v>1</v>
      </c>
      <c r="H34" s="157">
        <v>1</v>
      </c>
      <c r="I34" s="157">
        <v>1</v>
      </c>
      <c r="J34" s="157">
        <v>4</v>
      </c>
      <c r="K34" s="160">
        <v>1.7898148148148149E-2</v>
      </c>
      <c r="L34" s="144">
        <f t="shared" si="4"/>
        <v>83.025718608169441</v>
      </c>
      <c r="M34" s="144"/>
    </row>
    <row r="35" spans="1:13" ht="16.5" thickBot="1">
      <c r="A35" s="150">
        <v>15</v>
      </c>
      <c r="B35" s="152" t="s">
        <v>126</v>
      </c>
      <c r="C35" s="151">
        <v>2003</v>
      </c>
      <c r="D35" s="153" t="s">
        <v>18</v>
      </c>
      <c r="E35" s="154">
        <v>1.7967592592592594E-2</v>
      </c>
      <c r="F35" s="151">
        <v>0</v>
      </c>
      <c r="G35" s="151">
        <v>2</v>
      </c>
      <c r="H35" s="151">
        <v>5</v>
      </c>
      <c r="I35" s="151">
        <v>1</v>
      </c>
      <c r="J35" s="151">
        <v>8</v>
      </c>
      <c r="K35" s="154">
        <v>1.7967592592592594E-2</v>
      </c>
      <c r="L35" s="144">
        <f t="shared" si="4"/>
        <v>82.57186081694401</v>
      </c>
      <c r="M35" s="144"/>
    </row>
    <row r="36" spans="1:13" ht="16.5" thickBot="1">
      <c r="A36" s="156">
        <v>16</v>
      </c>
      <c r="B36" s="158" t="s">
        <v>122</v>
      </c>
      <c r="C36" s="151">
        <v>2003</v>
      </c>
      <c r="D36" s="159" t="s">
        <v>117</v>
      </c>
      <c r="E36" s="160">
        <v>1.7989583333333333E-2</v>
      </c>
      <c r="F36" s="157">
        <v>0</v>
      </c>
      <c r="G36" s="157">
        <v>1</v>
      </c>
      <c r="H36" s="157">
        <v>0</v>
      </c>
      <c r="I36" s="157">
        <v>1</v>
      </c>
      <c r="J36" s="157">
        <v>2</v>
      </c>
      <c r="K36" s="160">
        <v>1.7989583333333333E-2</v>
      </c>
      <c r="L36" s="144">
        <f t="shared" si="4"/>
        <v>82.428139183055976</v>
      </c>
      <c r="M36" s="144"/>
    </row>
    <row r="37" spans="1:13" ht="16.5" thickBot="1">
      <c r="A37" s="150">
        <v>17</v>
      </c>
      <c r="B37" s="152" t="s">
        <v>500</v>
      </c>
      <c r="C37" s="151"/>
      <c r="D37" s="153" t="s">
        <v>200</v>
      </c>
      <c r="E37" s="154">
        <v>1.8123842592592591E-2</v>
      </c>
      <c r="F37" s="151">
        <v>4</v>
      </c>
      <c r="G37" s="151">
        <v>2</v>
      </c>
      <c r="H37" s="151">
        <v>2</v>
      </c>
      <c r="I37" s="151">
        <v>2</v>
      </c>
      <c r="J37" s="151">
        <v>10</v>
      </c>
      <c r="K37" s="154">
        <v>1.8123842592592591E-2</v>
      </c>
      <c r="L37" s="144"/>
      <c r="M37" s="144">
        <f t="shared" ref="M37:M40" si="5">+(2*$K$22-K37)*100/$K$22</f>
        <v>86.421991731341137</v>
      </c>
    </row>
    <row r="38" spans="1:13" ht="16.5" thickBot="1">
      <c r="A38" s="156">
        <v>18</v>
      </c>
      <c r="B38" s="158" t="s">
        <v>503</v>
      </c>
      <c r="C38" s="157"/>
      <c r="D38" s="159" t="s">
        <v>120</v>
      </c>
      <c r="E38" s="160">
        <v>1.8181712962962965E-2</v>
      </c>
      <c r="F38" s="157">
        <v>4</v>
      </c>
      <c r="G38" s="157">
        <v>2</v>
      </c>
      <c r="H38" s="157">
        <v>2</v>
      </c>
      <c r="I38" s="157">
        <v>2</v>
      </c>
      <c r="J38" s="157">
        <v>10</v>
      </c>
      <c r="K38" s="160">
        <v>1.8181712962962965E-2</v>
      </c>
      <c r="L38" s="144"/>
      <c r="M38" s="144">
        <f t="shared" si="5"/>
        <v>86.059331254079922</v>
      </c>
    </row>
    <row r="39" spans="1:13" ht="16.5" thickBot="1">
      <c r="A39" s="150">
        <v>19</v>
      </c>
      <c r="B39" s="152" t="s">
        <v>226</v>
      </c>
      <c r="C39" s="151"/>
      <c r="D39" s="153" t="s">
        <v>118</v>
      </c>
      <c r="E39" s="154">
        <v>1.8260416666666668E-2</v>
      </c>
      <c r="F39" s="151">
        <v>0</v>
      </c>
      <c r="G39" s="151">
        <v>2</v>
      </c>
      <c r="H39" s="151">
        <v>3</v>
      </c>
      <c r="I39" s="151">
        <v>1</v>
      </c>
      <c r="J39" s="151">
        <v>6</v>
      </c>
      <c r="K39" s="154">
        <v>1.8260416666666668E-2</v>
      </c>
      <c r="L39" s="144"/>
      <c r="M39" s="144">
        <f t="shared" si="5"/>
        <v>85.566113005004723</v>
      </c>
    </row>
    <row r="40" spans="1:13" ht="16.5" thickBot="1">
      <c r="A40" s="156">
        <v>20</v>
      </c>
      <c r="B40" s="158" t="s">
        <v>494</v>
      </c>
      <c r="C40" s="157"/>
      <c r="D40" s="159" t="s">
        <v>495</v>
      </c>
      <c r="E40" s="160">
        <v>1.8271990740740741E-2</v>
      </c>
      <c r="F40" s="157">
        <v>2</v>
      </c>
      <c r="G40" s="157">
        <v>3</v>
      </c>
      <c r="H40" s="157">
        <v>4</v>
      </c>
      <c r="I40" s="157">
        <v>3</v>
      </c>
      <c r="J40" s="157">
        <v>12</v>
      </c>
      <c r="K40" s="160">
        <v>1.8271990740740741E-2</v>
      </c>
      <c r="L40" s="144"/>
      <c r="M40" s="144">
        <f t="shared" si="5"/>
        <v>85.493580909552477</v>
      </c>
    </row>
    <row r="41" spans="1:13" ht="16.5" thickBot="1">
      <c r="A41" s="150">
        <v>21</v>
      </c>
      <c r="B41" s="152" t="s">
        <v>99</v>
      </c>
      <c r="C41" s="151">
        <v>2003</v>
      </c>
      <c r="D41" s="153" t="s">
        <v>118</v>
      </c>
      <c r="E41" s="154">
        <v>1.8410879629629628E-2</v>
      </c>
      <c r="F41" s="151">
        <v>1</v>
      </c>
      <c r="G41" s="151">
        <v>2</v>
      </c>
      <c r="H41" s="151">
        <v>1</v>
      </c>
      <c r="I41" s="151">
        <v>2</v>
      </c>
      <c r="J41" s="151">
        <v>6</v>
      </c>
      <c r="K41" s="154">
        <v>1.8410879629629628E-2</v>
      </c>
      <c r="L41" s="144">
        <f>+(2*$K$21-K41)*100/$K$21</f>
        <v>79.674735249621804</v>
      </c>
      <c r="M41" s="144"/>
    </row>
    <row r="42" spans="1:13" ht="16.5" thickBot="1">
      <c r="A42" s="156">
        <v>22</v>
      </c>
      <c r="B42" s="158" t="s">
        <v>499</v>
      </c>
      <c r="C42" s="157"/>
      <c r="D42" s="159" t="s">
        <v>124</v>
      </c>
      <c r="E42" s="160">
        <v>1.8784722222222223E-2</v>
      </c>
      <c r="F42" s="157">
        <v>0</v>
      </c>
      <c r="G42" s="157">
        <v>3</v>
      </c>
      <c r="H42" s="157">
        <v>2</v>
      </c>
      <c r="I42" s="157">
        <v>1</v>
      </c>
      <c r="J42" s="157">
        <v>6</v>
      </c>
      <c r="K42" s="160">
        <v>1.8784722222222223E-2</v>
      </c>
      <c r="L42" s="144"/>
      <c r="M42" s="144">
        <f t="shared" ref="M42:M43" si="6">+(2*$K$22-K42)*100/$K$22</f>
        <v>82.280409081018348</v>
      </c>
    </row>
    <row r="43" spans="1:13" ht="16.5" thickBot="1">
      <c r="A43" s="150">
        <v>23</v>
      </c>
      <c r="B43" s="152" t="s">
        <v>505</v>
      </c>
      <c r="C43" s="151"/>
      <c r="D43" s="153" t="s">
        <v>502</v>
      </c>
      <c r="E43" s="154">
        <v>1.9128472222222224E-2</v>
      </c>
      <c r="F43" s="151">
        <v>2</v>
      </c>
      <c r="G43" s="151">
        <v>1</v>
      </c>
      <c r="H43" s="151">
        <v>3</v>
      </c>
      <c r="I43" s="151">
        <v>2</v>
      </c>
      <c r="J43" s="151">
        <v>8</v>
      </c>
      <c r="K43" s="154">
        <v>1.9128472222222224E-2</v>
      </c>
      <c r="L43" s="144"/>
      <c r="M43" s="144">
        <f t="shared" si="6"/>
        <v>80.12620584608689</v>
      </c>
    </row>
    <row r="44" spans="1:13" ht="16.5" thickBot="1">
      <c r="A44" s="156">
        <v>24</v>
      </c>
      <c r="B44" s="158" t="s">
        <v>504</v>
      </c>
      <c r="C44" s="157"/>
      <c r="D44" s="159" t="s">
        <v>401</v>
      </c>
      <c r="E44" s="160">
        <v>1.9304398148148147E-2</v>
      </c>
      <c r="F44" s="157">
        <v>2</v>
      </c>
      <c r="G44" s="157">
        <v>4</v>
      </c>
      <c r="H44" s="157">
        <v>1</v>
      </c>
      <c r="I44" s="157">
        <v>4</v>
      </c>
      <c r="J44" s="157">
        <v>11</v>
      </c>
      <c r="K44" s="160">
        <v>1.9304398148148147E-2</v>
      </c>
      <c r="L44" s="144"/>
      <c r="M44" s="190"/>
    </row>
    <row r="45" spans="1:13" ht="16.5" thickBot="1">
      <c r="A45" s="150">
        <v>25</v>
      </c>
      <c r="B45" s="152" t="s">
        <v>101</v>
      </c>
      <c r="C45" s="151">
        <v>2003</v>
      </c>
      <c r="D45" s="153" t="s">
        <v>18</v>
      </c>
      <c r="E45" s="154">
        <v>1.94375E-2</v>
      </c>
      <c r="F45" s="151">
        <v>3</v>
      </c>
      <c r="G45" s="151">
        <v>1</v>
      </c>
      <c r="H45" s="151">
        <v>1</v>
      </c>
      <c r="I45" s="151">
        <v>0</v>
      </c>
      <c r="J45" s="151">
        <v>5</v>
      </c>
      <c r="K45" s="154">
        <v>1.94375E-2</v>
      </c>
      <c r="L45" s="144">
        <f>+(2*$K$21-K45)*100/$K$21</f>
        <v>72.965204236006059</v>
      </c>
      <c r="M45" s="144"/>
    </row>
    <row r="46" spans="1:13" ht="16.5" thickBot="1">
      <c r="A46" s="156">
        <v>26</v>
      </c>
      <c r="B46" s="158" t="s">
        <v>520</v>
      </c>
      <c r="C46" s="157"/>
      <c r="D46" s="159" t="s">
        <v>200</v>
      </c>
      <c r="E46" s="160">
        <v>2.005902777777778E-2</v>
      </c>
      <c r="F46" s="157">
        <v>0</v>
      </c>
      <c r="G46" s="157">
        <v>2</v>
      </c>
      <c r="H46" s="157">
        <v>2</v>
      </c>
      <c r="I46" s="157">
        <v>3</v>
      </c>
      <c r="J46" s="157">
        <v>7</v>
      </c>
      <c r="K46" s="160">
        <v>2.005902777777778E-2</v>
      </c>
      <c r="L46" s="144"/>
      <c r="M46" s="144">
        <f t="shared" ref="M46:M51" si="7">+(2*$K$22-K46)*100/$K$22</f>
        <v>74.29462537172698</v>
      </c>
    </row>
    <row r="47" spans="1:13" ht="16.5" thickBot="1">
      <c r="A47" s="150">
        <v>27</v>
      </c>
      <c r="B47" s="152" t="s">
        <v>497</v>
      </c>
      <c r="C47" s="151"/>
      <c r="D47" s="153" t="s">
        <v>498</v>
      </c>
      <c r="E47" s="154">
        <v>2.0069444444444442E-2</v>
      </c>
      <c r="F47" s="151">
        <v>4</v>
      </c>
      <c r="G47" s="151">
        <v>2</v>
      </c>
      <c r="H47" s="151">
        <v>2</v>
      </c>
      <c r="I47" s="151">
        <v>5</v>
      </c>
      <c r="J47" s="151">
        <v>13</v>
      </c>
      <c r="K47" s="154">
        <v>2.0069444444444442E-2</v>
      </c>
      <c r="L47" s="144"/>
      <c r="M47" s="144">
        <f t="shared" si="7"/>
        <v>74.229346485820002</v>
      </c>
    </row>
    <row r="48" spans="1:13" ht="16.5" thickBot="1">
      <c r="A48" s="156">
        <v>28</v>
      </c>
      <c r="B48" s="158" t="s">
        <v>393</v>
      </c>
      <c r="C48" s="157"/>
      <c r="D48" s="159" t="s">
        <v>120</v>
      </c>
      <c r="E48" s="160">
        <v>2.0509259259259258E-2</v>
      </c>
      <c r="F48" s="157">
        <v>2</v>
      </c>
      <c r="G48" s="157">
        <v>2</v>
      </c>
      <c r="H48" s="157">
        <v>2</v>
      </c>
      <c r="I48" s="157">
        <v>3</v>
      </c>
      <c r="J48" s="157">
        <v>9</v>
      </c>
      <c r="K48" s="160">
        <v>2.0509259259259258E-2</v>
      </c>
      <c r="L48" s="144"/>
      <c r="M48" s="144">
        <f t="shared" si="7"/>
        <v>71.47312685863497</v>
      </c>
    </row>
    <row r="49" spans="1:14" ht="16.5" thickBot="1">
      <c r="A49" s="150">
        <v>29</v>
      </c>
      <c r="B49" s="152" t="s">
        <v>506</v>
      </c>
      <c r="C49" s="151"/>
      <c r="D49" s="153" t="s">
        <v>498</v>
      </c>
      <c r="E49" s="154">
        <v>2.0571759259259258E-2</v>
      </c>
      <c r="F49" s="151">
        <v>1</v>
      </c>
      <c r="G49" s="151">
        <v>4</v>
      </c>
      <c r="H49" s="151">
        <v>2</v>
      </c>
      <c r="I49" s="151">
        <v>3</v>
      </c>
      <c r="J49" s="151">
        <v>10</v>
      </c>
      <c r="K49" s="154">
        <v>2.0571759259259258E-2</v>
      </c>
      <c r="L49" s="144"/>
      <c r="M49" s="144">
        <f t="shared" si="7"/>
        <v>71.081453543192879</v>
      </c>
    </row>
    <row r="50" spans="1:14" ht="16.5" thickBot="1">
      <c r="A50" s="156">
        <v>30</v>
      </c>
      <c r="B50" s="158" t="s">
        <v>507</v>
      </c>
      <c r="C50" s="157"/>
      <c r="D50" s="159" t="s">
        <v>345</v>
      </c>
      <c r="E50" s="160">
        <v>2.1062499999999998E-2</v>
      </c>
      <c r="F50" s="157">
        <v>3</v>
      </c>
      <c r="G50" s="157">
        <v>4</v>
      </c>
      <c r="H50" s="157">
        <v>5</v>
      </c>
      <c r="I50" s="157">
        <v>3</v>
      </c>
      <c r="J50" s="157">
        <v>15</v>
      </c>
      <c r="K50" s="160">
        <v>2.1062499999999998E-2</v>
      </c>
      <c r="L50" s="144"/>
      <c r="M50" s="144">
        <f t="shared" si="7"/>
        <v>68.006092696018001</v>
      </c>
    </row>
    <row r="51" spans="1:14" ht="16.5" thickBot="1">
      <c r="A51" s="150">
        <v>31</v>
      </c>
      <c r="B51" s="152" t="s">
        <v>521</v>
      </c>
      <c r="C51" s="151"/>
      <c r="D51" s="153" t="s">
        <v>522</v>
      </c>
      <c r="E51" s="154">
        <v>2.1899305555555554E-2</v>
      </c>
      <c r="F51" s="151">
        <v>2</v>
      </c>
      <c r="G51" s="151">
        <v>0</v>
      </c>
      <c r="H51" s="151">
        <v>2</v>
      </c>
      <c r="I51" s="151">
        <v>2</v>
      </c>
      <c r="J51" s="151">
        <v>6</v>
      </c>
      <c r="K51" s="154">
        <v>2.1899305555555554E-2</v>
      </c>
      <c r="L51" s="144"/>
      <c r="M51" s="144">
        <f t="shared" si="7"/>
        <v>62.762022194821228</v>
      </c>
    </row>
    <row r="54" spans="1:14" ht="32.25" customHeight="1">
      <c r="A54" s="348" t="s">
        <v>285</v>
      </c>
      <c r="B54" s="348"/>
      <c r="C54" s="348"/>
      <c r="D54" s="348"/>
      <c r="M54" s="184" t="s">
        <v>236</v>
      </c>
      <c r="N54" s="184" t="s">
        <v>235</v>
      </c>
    </row>
    <row r="55" spans="1:14" ht="15.75" thickBot="1">
      <c r="A55" s="147" t="s">
        <v>286</v>
      </c>
      <c r="B55" s="149" t="s">
        <v>248</v>
      </c>
      <c r="C55" s="148" t="s">
        <v>518</v>
      </c>
      <c r="D55" s="149" t="s">
        <v>250</v>
      </c>
      <c r="E55" s="148" t="s">
        <v>251</v>
      </c>
      <c r="F55" s="148" t="s">
        <v>80</v>
      </c>
      <c r="G55" s="148" t="s">
        <v>80</v>
      </c>
      <c r="H55" s="148" t="s">
        <v>81</v>
      </c>
      <c r="I55" s="148" t="s">
        <v>81</v>
      </c>
      <c r="J55" s="148" t="s">
        <v>252</v>
      </c>
      <c r="K55" s="148" t="s">
        <v>253</v>
      </c>
      <c r="L55" s="168" t="s">
        <v>255</v>
      </c>
      <c r="M55" s="185" t="s">
        <v>242</v>
      </c>
      <c r="N55" s="185" t="s">
        <v>257</v>
      </c>
    </row>
    <row r="56" spans="1:14" ht="16.5" thickBot="1">
      <c r="A56" s="150">
        <v>1</v>
      </c>
      <c r="B56" s="152" t="s">
        <v>471</v>
      </c>
      <c r="C56" s="151"/>
      <c r="D56" s="153" t="s">
        <v>472</v>
      </c>
      <c r="E56" s="154">
        <v>1.5362268518518518E-2</v>
      </c>
      <c r="F56" s="151">
        <v>1</v>
      </c>
      <c r="G56" s="151">
        <v>1</v>
      </c>
      <c r="H56" s="151">
        <v>1</v>
      </c>
      <c r="I56" s="151">
        <v>1</v>
      </c>
      <c r="J56" s="151">
        <v>4</v>
      </c>
      <c r="K56" s="154">
        <v>1.5362268518518518E-2</v>
      </c>
      <c r="L56" s="175">
        <v>100</v>
      </c>
      <c r="M56" s="144">
        <f>+(2*$K$56-K56)*95/$K$56</f>
        <v>94.999999999999986</v>
      </c>
      <c r="N56" s="190"/>
    </row>
    <row r="57" spans="1:14" ht="16.5" thickBot="1">
      <c r="A57" s="156">
        <v>2</v>
      </c>
      <c r="B57" s="158" t="s">
        <v>478</v>
      </c>
      <c r="C57" s="157"/>
      <c r="D57" s="159" t="s">
        <v>379</v>
      </c>
      <c r="E57" s="160">
        <v>1.5542824074074075E-2</v>
      </c>
      <c r="F57" s="157">
        <v>2</v>
      </c>
      <c r="G57" s="157">
        <v>1</v>
      </c>
      <c r="H57" s="157">
        <v>0</v>
      </c>
      <c r="I57" s="157">
        <v>0</v>
      </c>
      <c r="J57" s="157">
        <v>3</v>
      </c>
      <c r="K57" s="160">
        <v>1.5542824074074075E-2</v>
      </c>
      <c r="L57" s="176">
        <v>98.82</v>
      </c>
      <c r="M57" s="144">
        <f t="shared" ref="M57:M60" si="8">+(2*$K$56-K57)*95/$K$56</f>
        <v>93.883447600391762</v>
      </c>
      <c r="N57" s="190"/>
    </row>
    <row r="58" spans="1:14" ht="16.5" thickBot="1">
      <c r="A58" s="150">
        <v>3</v>
      </c>
      <c r="B58" s="152" t="s">
        <v>473</v>
      </c>
      <c r="C58" s="151"/>
      <c r="D58" s="153" t="s">
        <v>379</v>
      </c>
      <c r="E58" s="154">
        <v>1.5579861111111109E-2</v>
      </c>
      <c r="F58" s="151">
        <v>0</v>
      </c>
      <c r="G58" s="151">
        <v>1</v>
      </c>
      <c r="H58" s="151">
        <v>3</v>
      </c>
      <c r="I58" s="151">
        <v>1</v>
      </c>
      <c r="J58" s="151">
        <v>5</v>
      </c>
      <c r="K58" s="154">
        <v>1.5579861111111109E-2</v>
      </c>
      <c r="L58" s="175">
        <v>98.58</v>
      </c>
      <c r="M58" s="144">
        <f t="shared" si="8"/>
        <v>93.654411210728554</v>
      </c>
      <c r="N58" s="190"/>
    </row>
    <row r="59" spans="1:14" ht="16.5" thickBot="1">
      <c r="A59" s="156">
        <v>4</v>
      </c>
      <c r="B59" s="158" t="s">
        <v>63</v>
      </c>
      <c r="C59" s="157"/>
      <c r="D59" s="159" t="s">
        <v>18</v>
      </c>
      <c r="E59" s="160">
        <v>1.5858796296296298E-2</v>
      </c>
      <c r="F59" s="157">
        <v>2</v>
      </c>
      <c r="G59" s="157">
        <v>2</v>
      </c>
      <c r="H59" s="157">
        <v>0</v>
      </c>
      <c r="I59" s="157">
        <v>0</v>
      </c>
      <c r="J59" s="157">
        <v>4</v>
      </c>
      <c r="K59" s="160">
        <v>1.5858796296296298E-2</v>
      </c>
      <c r="L59" s="176">
        <v>96.76</v>
      </c>
      <c r="M59" s="144">
        <f t="shared" si="8"/>
        <v>91.929480901077355</v>
      </c>
      <c r="N59" s="190"/>
    </row>
    <row r="60" spans="1:14" ht="16.5" thickBot="1">
      <c r="A60" s="150">
        <v>5</v>
      </c>
      <c r="B60" s="152" t="s">
        <v>110</v>
      </c>
      <c r="C60" s="151"/>
      <c r="D60" s="153" t="s">
        <v>18</v>
      </c>
      <c r="E60" s="154">
        <v>1.587152777777778E-2</v>
      </c>
      <c r="F60" s="151">
        <v>1</v>
      </c>
      <c r="G60" s="151">
        <v>2</v>
      </c>
      <c r="H60" s="151">
        <v>1</v>
      </c>
      <c r="I60" s="151">
        <v>0</v>
      </c>
      <c r="J60" s="151">
        <v>4</v>
      </c>
      <c r="K60" s="154">
        <v>1.587152777777778E-2</v>
      </c>
      <c r="L60" s="175">
        <v>96.68</v>
      </c>
      <c r="M60" s="144">
        <f t="shared" si="8"/>
        <v>91.850749642130623</v>
      </c>
      <c r="N60" s="190"/>
    </row>
    <row r="61" spans="1:14" ht="16.5" thickBot="1">
      <c r="A61" s="156">
        <v>6</v>
      </c>
      <c r="B61" s="158" t="s">
        <v>107</v>
      </c>
      <c r="C61" s="157">
        <v>2003</v>
      </c>
      <c r="D61" s="159" t="s">
        <v>17</v>
      </c>
      <c r="E61" s="160">
        <v>1.6203703703703703E-2</v>
      </c>
      <c r="F61" s="157">
        <v>2</v>
      </c>
      <c r="G61" s="157">
        <v>3</v>
      </c>
      <c r="H61" s="157">
        <v>2</v>
      </c>
      <c r="I61" s="157">
        <v>2</v>
      </c>
      <c r="J61" s="157">
        <v>9</v>
      </c>
      <c r="K61" s="160">
        <v>1.6203703703703703E-2</v>
      </c>
      <c r="L61" s="176">
        <v>94.52</v>
      </c>
      <c r="M61" s="190"/>
      <c r="N61" s="144">
        <f>+(2*$K$61-K61)*100/$K$61</f>
        <v>100</v>
      </c>
    </row>
    <row r="62" spans="1:14" ht="16.5" thickBot="1">
      <c r="A62" s="150">
        <v>7</v>
      </c>
      <c r="B62" s="152" t="s">
        <v>46</v>
      </c>
      <c r="C62" s="151"/>
      <c r="D62" s="153" t="s">
        <v>118</v>
      </c>
      <c r="E62" s="154">
        <v>1.623263888888889E-2</v>
      </c>
      <c r="F62" s="151">
        <v>1</v>
      </c>
      <c r="G62" s="151">
        <v>3</v>
      </c>
      <c r="H62" s="151">
        <v>1</v>
      </c>
      <c r="I62" s="151">
        <v>1</v>
      </c>
      <c r="J62" s="151">
        <v>6</v>
      </c>
      <c r="K62" s="154">
        <v>1.623263888888889E-2</v>
      </c>
      <c r="L62" s="175">
        <v>94.33</v>
      </c>
      <c r="M62" s="144">
        <f>+(2*$K$56-K62)*95/$K$56</f>
        <v>89.617644842914174</v>
      </c>
      <c r="N62" s="190"/>
    </row>
    <row r="63" spans="1:14" ht="16.5" thickBot="1">
      <c r="A63" s="156">
        <v>8</v>
      </c>
      <c r="B63" s="158" t="s">
        <v>132</v>
      </c>
      <c r="C63" s="157">
        <v>2003</v>
      </c>
      <c r="D63" s="159" t="s">
        <v>117</v>
      </c>
      <c r="E63" s="160">
        <v>1.6373842592592593E-2</v>
      </c>
      <c r="F63" s="157">
        <v>3</v>
      </c>
      <c r="G63" s="157">
        <v>1</v>
      </c>
      <c r="H63" s="157">
        <v>0</v>
      </c>
      <c r="I63" s="157">
        <v>2</v>
      </c>
      <c r="J63" s="157">
        <v>6</v>
      </c>
      <c r="K63" s="160">
        <v>1.6373842592592593E-2</v>
      </c>
      <c r="L63" s="176">
        <v>93.41</v>
      </c>
      <c r="M63" s="190"/>
      <c r="N63" s="144">
        <f>+(2*$K$61-K63)*100/$K$61</f>
        <v>98.95</v>
      </c>
    </row>
    <row r="64" spans="1:14" ht="16.5" thickBot="1">
      <c r="A64" s="150">
        <v>9</v>
      </c>
      <c r="B64" s="152" t="s">
        <v>49</v>
      </c>
      <c r="C64" s="151"/>
      <c r="D64" s="153" t="s">
        <v>17</v>
      </c>
      <c r="E64" s="154">
        <v>1.6474537037037038E-2</v>
      </c>
      <c r="F64" s="151">
        <v>0</v>
      </c>
      <c r="G64" s="151">
        <v>1</v>
      </c>
      <c r="H64" s="151">
        <v>3</v>
      </c>
      <c r="I64" s="151">
        <v>2</v>
      </c>
      <c r="J64" s="151">
        <v>6</v>
      </c>
      <c r="K64" s="154">
        <v>1.6474537037037038E-2</v>
      </c>
      <c r="L64" s="175">
        <v>92.75</v>
      </c>
      <c r="M64" s="144">
        <f t="shared" ref="M64:M67" si="9">+(2*$K$56-K64)*95/$K$56</f>
        <v>88.121750922926225</v>
      </c>
      <c r="N64" s="190"/>
    </row>
    <row r="65" spans="1:14" ht="16.5" thickBot="1">
      <c r="A65" s="156">
        <v>10</v>
      </c>
      <c r="B65" s="158" t="s">
        <v>59</v>
      </c>
      <c r="C65" s="157"/>
      <c r="D65" s="159" t="s">
        <v>17</v>
      </c>
      <c r="E65" s="160">
        <v>1.6515046296296295E-2</v>
      </c>
      <c r="F65" s="157">
        <v>0</v>
      </c>
      <c r="G65" s="157">
        <v>2</v>
      </c>
      <c r="H65" s="157">
        <v>3</v>
      </c>
      <c r="I65" s="157">
        <v>1</v>
      </c>
      <c r="J65" s="157">
        <v>6</v>
      </c>
      <c r="K65" s="160">
        <v>1.6515046296296295E-2</v>
      </c>
      <c r="L65" s="176">
        <v>92.49</v>
      </c>
      <c r="M65" s="144">
        <f t="shared" si="9"/>
        <v>87.871242371732095</v>
      </c>
      <c r="N65" s="190"/>
    </row>
    <row r="66" spans="1:14" ht="16.5" thickBot="1">
      <c r="A66" s="150">
        <v>11</v>
      </c>
      <c r="B66" s="152" t="s">
        <v>467</v>
      </c>
      <c r="C66" s="151"/>
      <c r="D66" s="153" t="s">
        <v>468</v>
      </c>
      <c r="E66" s="154">
        <v>1.6555555555555556E-2</v>
      </c>
      <c r="F66" s="151">
        <v>0</v>
      </c>
      <c r="G66" s="151">
        <v>1</v>
      </c>
      <c r="H66" s="151">
        <v>3</v>
      </c>
      <c r="I66" s="151">
        <v>2</v>
      </c>
      <c r="J66" s="151">
        <v>6</v>
      </c>
      <c r="K66" s="154">
        <v>1.6555555555555556E-2</v>
      </c>
      <c r="L66" s="175">
        <v>0</v>
      </c>
      <c r="M66" s="144"/>
      <c r="N66" s="190"/>
    </row>
    <row r="67" spans="1:14" ht="16.5" thickBot="1">
      <c r="A67" s="156">
        <v>12</v>
      </c>
      <c r="B67" s="158" t="s">
        <v>476</v>
      </c>
      <c r="C67" s="157"/>
      <c r="D67" s="159" t="s">
        <v>321</v>
      </c>
      <c r="E67" s="160">
        <v>1.6576388888888891E-2</v>
      </c>
      <c r="F67" s="157">
        <v>2</v>
      </c>
      <c r="G67" s="157">
        <v>2</v>
      </c>
      <c r="H67" s="157">
        <v>2</v>
      </c>
      <c r="I67" s="157">
        <v>3</v>
      </c>
      <c r="J67" s="157">
        <v>9</v>
      </c>
      <c r="K67" s="160">
        <v>1.6576388888888891E-2</v>
      </c>
      <c r="L67" s="176">
        <v>92.09</v>
      </c>
      <c r="M67" s="144">
        <f t="shared" si="9"/>
        <v>87.491900851352355</v>
      </c>
      <c r="N67" s="190"/>
    </row>
    <row r="68" spans="1:14" ht="16.5" thickBot="1">
      <c r="A68" s="150">
        <v>13</v>
      </c>
      <c r="B68" s="152" t="s">
        <v>479</v>
      </c>
      <c r="C68" s="151"/>
      <c r="D68" s="153" t="s">
        <v>468</v>
      </c>
      <c r="E68" s="154">
        <v>1.6609953703703703E-2</v>
      </c>
      <c r="F68" s="151">
        <v>2</v>
      </c>
      <c r="G68" s="151">
        <v>4</v>
      </c>
      <c r="H68" s="151">
        <v>1</v>
      </c>
      <c r="I68" s="151">
        <v>1</v>
      </c>
      <c r="J68" s="151">
        <v>8</v>
      </c>
      <c r="K68" s="154">
        <v>1.6609953703703703E-2</v>
      </c>
      <c r="L68" s="175">
        <v>0</v>
      </c>
      <c r="M68" s="144"/>
      <c r="N68" s="190"/>
    </row>
    <row r="69" spans="1:14" ht="16.5" thickBot="1">
      <c r="A69" s="156">
        <v>14</v>
      </c>
      <c r="B69" s="158" t="s">
        <v>469</v>
      </c>
      <c r="C69" s="157"/>
      <c r="D69" s="159" t="s">
        <v>401</v>
      </c>
      <c r="E69" s="160">
        <v>1.6710648148148148E-2</v>
      </c>
      <c r="F69" s="157">
        <v>1</v>
      </c>
      <c r="G69" s="157">
        <v>1</v>
      </c>
      <c r="H69" s="157">
        <v>2</v>
      </c>
      <c r="I69" s="157">
        <v>3</v>
      </c>
      <c r="J69" s="157">
        <v>7</v>
      </c>
      <c r="K69" s="160">
        <v>1.6710648148148148E-2</v>
      </c>
      <c r="L69" s="176">
        <v>0</v>
      </c>
      <c r="M69" s="144"/>
      <c r="N69" s="190"/>
    </row>
    <row r="70" spans="1:14" ht="16.5" thickBot="1">
      <c r="A70" s="150">
        <v>15</v>
      </c>
      <c r="B70" s="152" t="s">
        <v>313</v>
      </c>
      <c r="C70" s="151">
        <v>2003</v>
      </c>
      <c r="D70" s="153" t="s">
        <v>117</v>
      </c>
      <c r="E70" s="154">
        <v>1.6719907407407409E-2</v>
      </c>
      <c r="F70" s="151">
        <v>1</v>
      </c>
      <c r="G70" s="151">
        <v>2</v>
      </c>
      <c r="H70" s="151">
        <v>3</v>
      </c>
      <c r="I70" s="151">
        <v>0</v>
      </c>
      <c r="J70" s="151">
        <v>6</v>
      </c>
      <c r="K70" s="154">
        <v>1.6719907407407409E-2</v>
      </c>
      <c r="L70" s="175">
        <v>91.16</v>
      </c>
      <c r="M70" s="190"/>
      <c r="N70" s="144">
        <f>+(2*$K$61-K70)*100/$K$61</f>
        <v>96.814285714285703</v>
      </c>
    </row>
    <row r="71" spans="1:14" ht="16.5" thickBot="1">
      <c r="A71" s="156">
        <v>16</v>
      </c>
      <c r="B71" s="158" t="s">
        <v>263</v>
      </c>
      <c r="C71" s="157">
        <v>2003</v>
      </c>
      <c r="D71" s="159" t="s">
        <v>117</v>
      </c>
      <c r="E71" s="160">
        <v>1.6769675925925927E-2</v>
      </c>
      <c r="F71" s="157">
        <v>2</v>
      </c>
      <c r="G71" s="157">
        <v>0</v>
      </c>
      <c r="H71" s="157">
        <v>2</v>
      </c>
      <c r="I71" s="157">
        <v>4</v>
      </c>
      <c r="J71" s="157">
        <v>8</v>
      </c>
      <c r="K71" s="160">
        <v>1.6769675925925927E-2</v>
      </c>
      <c r="L71" s="176">
        <v>90.83</v>
      </c>
      <c r="M71" s="190"/>
      <c r="N71" s="144">
        <f>+(2*$K$61-K71)*100/$K$61</f>
        <v>96.507142857142838</v>
      </c>
    </row>
    <row r="72" spans="1:14" ht="16.5" thickBot="1">
      <c r="A72" s="150">
        <v>17</v>
      </c>
      <c r="B72" s="152" t="s">
        <v>264</v>
      </c>
      <c r="C72" s="151"/>
      <c r="D72" s="153" t="s">
        <v>117</v>
      </c>
      <c r="E72" s="154">
        <v>1.6950231481481483E-2</v>
      </c>
      <c r="F72" s="151">
        <v>2</v>
      </c>
      <c r="G72" s="151">
        <v>1</v>
      </c>
      <c r="H72" s="151">
        <v>2</v>
      </c>
      <c r="I72" s="151">
        <v>1</v>
      </c>
      <c r="J72" s="151">
        <v>6</v>
      </c>
      <c r="K72" s="154">
        <v>1.6950231481481483E-2</v>
      </c>
      <c r="L72" s="175">
        <v>89.66</v>
      </c>
      <c r="M72" s="144">
        <f>+(2*$K$56-K72)*95/$K$56</f>
        <v>85.180064793189175</v>
      </c>
      <c r="N72" s="190"/>
    </row>
    <row r="73" spans="1:14" ht="16.5" thickBot="1">
      <c r="A73" s="156">
        <v>18</v>
      </c>
      <c r="B73" s="158" t="s">
        <v>483</v>
      </c>
      <c r="C73" s="157">
        <v>2003</v>
      </c>
      <c r="D73" s="159" t="s">
        <v>379</v>
      </c>
      <c r="E73" s="160">
        <v>1.6991898148148148E-2</v>
      </c>
      <c r="F73" s="157">
        <v>2</v>
      </c>
      <c r="G73" s="157">
        <v>1</v>
      </c>
      <c r="H73" s="157">
        <v>2</v>
      </c>
      <c r="I73" s="157">
        <v>5</v>
      </c>
      <c r="J73" s="157">
        <v>10</v>
      </c>
      <c r="K73" s="160">
        <v>1.6991898148148148E-2</v>
      </c>
      <c r="L73" s="176">
        <v>89.39</v>
      </c>
      <c r="M73" s="190"/>
      <c r="N73" s="144">
        <f>+(2*$K$61-K73)*100/$K$61</f>
        <v>95.135714285714272</v>
      </c>
    </row>
    <row r="74" spans="1:14" ht="16.5" thickBot="1">
      <c r="A74" s="150">
        <v>19</v>
      </c>
      <c r="B74" s="152" t="s">
        <v>48</v>
      </c>
      <c r="C74" s="151"/>
      <c r="D74" s="153" t="s">
        <v>17</v>
      </c>
      <c r="E74" s="154">
        <v>1.7028935185185185E-2</v>
      </c>
      <c r="F74" s="151">
        <v>0</v>
      </c>
      <c r="G74" s="151">
        <v>1</v>
      </c>
      <c r="H74" s="151">
        <v>2</v>
      </c>
      <c r="I74" s="151">
        <v>2</v>
      </c>
      <c r="J74" s="151">
        <v>5</v>
      </c>
      <c r="K74" s="154">
        <v>1.7028935185185185E-2</v>
      </c>
      <c r="L74" s="175">
        <v>89.15</v>
      </c>
      <c r="M74" s="144">
        <f>+(2*$K$56-K74)*95/$K$56</f>
        <v>84.69336246515482</v>
      </c>
      <c r="N74" s="190"/>
    </row>
    <row r="75" spans="1:14" ht="16.5" thickBot="1">
      <c r="A75" s="156">
        <v>20</v>
      </c>
      <c r="B75" s="158" t="s">
        <v>112</v>
      </c>
      <c r="C75" s="157">
        <v>2003</v>
      </c>
      <c r="D75" s="159" t="s">
        <v>17</v>
      </c>
      <c r="E75" s="160">
        <v>1.7112268518518516E-2</v>
      </c>
      <c r="F75" s="157">
        <v>2</v>
      </c>
      <c r="G75" s="157">
        <v>3</v>
      </c>
      <c r="H75" s="157">
        <v>2</v>
      </c>
      <c r="I75" s="157">
        <v>3</v>
      </c>
      <c r="J75" s="157">
        <v>10</v>
      </c>
      <c r="K75" s="160">
        <v>1.7112268518518516E-2</v>
      </c>
      <c r="L75" s="176">
        <v>88.6</v>
      </c>
      <c r="M75" s="190"/>
      <c r="N75" s="144">
        <f>+(2*$K$61-K75)*100/$K$61</f>
        <v>94.392857142857139</v>
      </c>
    </row>
    <row r="76" spans="1:14" ht="16.5" thickBot="1">
      <c r="A76" s="150">
        <v>21</v>
      </c>
      <c r="B76" s="152" t="s">
        <v>484</v>
      </c>
      <c r="C76" s="151"/>
      <c r="D76" s="153" t="s">
        <v>401</v>
      </c>
      <c r="E76" s="154">
        <v>1.7166666666666667E-2</v>
      </c>
      <c r="F76" s="151">
        <v>1</v>
      </c>
      <c r="G76" s="151">
        <v>3</v>
      </c>
      <c r="H76" s="151">
        <v>1</v>
      </c>
      <c r="I76" s="151">
        <v>1</v>
      </c>
      <c r="J76" s="151">
        <v>6</v>
      </c>
      <c r="K76" s="154">
        <v>1.7166666666666667E-2</v>
      </c>
      <c r="L76" s="175">
        <v>0</v>
      </c>
      <c r="M76" s="144"/>
      <c r="N76" s="190"/>
    </row>
    <row r="77" spans="1:14" ht="16.5" thickBot="1">
      <c r="A77" s="156">
        <v>22</v>
      </c>
      <c r="B77" s="158" t="s">
        <v>523</v>
      </c>
      <c r="C77" s="157"/>
      <c r="D77" s="159" t="s">
        <v>379</v>
      </c>
      <c r="E77" s="160">
        <v>1.7175925925925924E-2</v>
      </c>
      <c r="F77" s="157">
        <v>1</v>
      </c>
      <c r="G77" s="157">
        <v>0</v>
      </c>
      <c r="H77" s="157">
        <v>2</v>
      </c>
      <c r="I77" s="157">
        <v>1</v>
      </c>
      <c r="J77" s="157">
        <v>4</v>
      </c>
      <c r="K77" s="160">
        <v>1.7175925925925924E-2</v>
      </c>
      <c r="L77" s="176">
        <v>88.19</v>
      </c>
      <c r="M77" s="144">
        <f t="shared" ref="M77" si="10">+(2*$K$56-K77)*95/$K$56</f>
        <v>83.784374293678908</v>
      </c>
      <c r="N77" s="190"/>
    </row>
    <row r="78" spans="1:14" ht="16.5" thickBot="1">
      <c r="A78" s="150">
        <v>23</v>
      </c>
      <c r="B78" s="152" t="s">
        <v>135</v>
      </c>
      <c r="C78" s="157">
        <v>2003</v>
      </c>
      <c r="D78" s="153" t="s">
        <v>17</v>
      </c>
      <c r="E78" s="154">
        <v>1.7347222222222222E-2</v>
      </c>
      <c r="F78" s="151">
        <v>2</v>
      </c>
      <c r="G78" s="151">
        <v>1</v>
      </c>
      <c r="H78" s="151">
        <v>3</v>
      </c>
      <c r="I78" s="151">
        <v>2</v>
      </c>
      <c r="J78" s="151">
        <v>8</v>
      </c>
      <c r="K78" s="154">
        <v>1.7347222222222222E-2</v>
      </c>
      <c r="L78" s="175">
        <v>87.07</v>
      </c>
      <c r="M78" s="190"/>
      <c r="N78" s="144">
        <f t="shared" ref="N78:N81" si="11">+(2*$K$61-K78)*100/$K$61</f>
        <v>92.942857142857136</v>
      </c>
    </row>
    <row r="79" spans="1:14" ht="16.5" thickBot="1">
      <c r="A79" s="156">
        <v>24</v>
      </c>
      <c r="B79" s="158" t="s">
        <v>474</v>
      </c>
      <c r="C79" s="157">
        <v>2003</v>
      </c>
      <c r="D79" s="159" t="s">
        <v>475</v>
      </c>
      <c r="E79" s="160">
        <v>1.7392361111111112E-2</v>
      </c>
      <c r="F79" s="157">
        <v>1</v>
      </c>
      <c r="G79" s="157">
        <v>0</v>
      </c>
      <c r="H79" s="157">
        <v>3</v>
      </c>
      <c r="I79" s="157">
        <v>3</v>
      </c>
      <c r="J79" s="157">
        <v>7</v>
      </c>
      <c r="K79" s="160">
        <v>1.7392361111111112E-2</v>
      </c>
      <c r="L79" s="176">
        <v>86.78</v>
      </c>
      <c r="M79" s="190"/>
      <c r="N79" s="144">
        <f t="shared" si="11"/>
        <v>92.664285714285697</v>
      </c>
    </row>
    <row r="80" spans="1:14" ht="16.5" thickBot="1">
      <c r="A80" s="150">
        <v>25</v>
      </c>
      <c r="B80" s="152" t="s">
        <v>116</v>
      </c>
      <c r="C80" s="157">
        <v>2003</v>
      </c>
      <c r="D80" s="153" t="s">
        <v>17</v>
      </c>
      <c r="E80" s="154">
        <v>1.7657407407407406E-2</v>
      </c>
      <c r="F80" s="151">
        <v>1</v>
      </c>
      <c r="G80" s="151">
        <v>3</v>
      </c>
      <c r="H80" s="151">
        <v>2</v>
      </c>
      <c r="I80" s="151">
        <v>4</v>
      </c>
      <c r="J80" s="151">
        <v>10</v>
      </c>
      <c r="K80" s="154">
        <v>1.7657407407407406E-2</v>
      </c>
      <c r="L80" s="175">
        <v>85.05</v>
      </c>
      <c r="M80" s="190"/>
      <c r="N80" s="144">
        <f t="shared" si="11"/>
        <v>91.028571428571425</v>
      </c>
    </row>
    <row r="81" spans="1:14" ht="16.5" thickBot="1">
      <c r="A81" s="156">
        <v>26</v>
      </c>
      <c r="B81" s="158" t="s">
        <v>492</v>
      </c>
      <c r="C81" s="157">
        <v>2003</v>
      </c>
      <c r="D81" s="159" t="s">
        <v>379</v>
      </c>
      <c r="E81" s="160">
        <v>1.7694444444444447E-2</v>
      </c>
      <c r="F81" s="157">
        <v>0</v>
      </c>
      <c r="G81" s="157">
        <v>2</v>
      </c>
      <c r="H81" s="157">
        <v>0</v>
      </c>
      <c r="I81" s="157">
        <v>0</v>
      </c>
      <c r="J81" s="157">
        <v>2</v>
      </c>
      <c r="K81" s="160">
        <v>1.7694444444444447E-2</v>
      </c>
      <c r="L81" s="176">
        <v>84.81</v>
      </c>
      <c r="M81" s="190"/>
      <c r="N81" s="144">
        <f t="shared" si="11"/>
        <v>90.799999999999983</v>
      </c>
    </row>
    <row r="82" spans="1:14" ht="16.5" thickBot="1">
      <c r="A82" s="150">
        <v>27</v>
      </c>
      <c r="B82" s="152" t="s">
        <v>488</v>
      </c>
      <c r="C82" s="151"/>
      <c r="D82" s="153" t="s">
        <v>401</v>
      </c>
      <c r="E82" s="154">
        <v>1.7743055555555557E-2</v>
      </c>
      <c r="F82" s="151">
        <v>2</v>
      </c>
      <c r="G82" s="151">
        <v>0</v>
      </c>
      <c r="H82" s="151">
        <v>2</v>
      </c>
      <c r="I82" s="151">
        <v>3</v>
      </c>
      <c r="J82" s="151">
        <v>7</v>
      </c>
      <c r="K82" s="154">
        <v>1.7743055555555557E-2</v>
      </c>
      <c r="L82" s="175">
        <v>0</v>
      </c>
      <c r="M82" s="144"/>
      <c r="N82" s="190"/>
    </row>
    <row r="83" spans="1:14" ht="16.5" thickBot="1">
      <c r="A83" s="156">
        <v>28</v>
      </c>
      <c r="B83" s="158" t="s">
        <v>485</v>
      </c>
      <c r="C83" s="157">
        <v>2003</v>
      </c>
      <c r="D83" s="159" t="s">
        <v>486</v>
      </c>
      <c r="E83" s="160">
        <v>1.7837962962962962E-2</v>
      </c>
      <c r="F83" s="157">
        <v>1</v>
      </c>
      <c r="G83" s="157">
        <v>3</v>
      </c>
      <c r="H83" s="157">
        <v>4</v>
      </c>
      <c r="I83" s="157">
        <v>1</v>
      </c>
      <c r="J83" s="157">
        <v>9</v>
      </c>
      <c r="K83" s="160">
        <v>1.7837962962962962E-2</v>
      </c>
      <c r="L83" s="176">
        <v>83.88</v>
      </c>
      <c r="M83" s="190"/>
      <c r="N83" s="144">
        <f>+(2*$K$61-K83)*100/$K$61</f>
        <v>89.914285714285711</v>
      </c>
    </row>
    <row r="84" spans="1:14" ht="16.5" thickBot="1">
      <c r="A84" s="150">
        <v>29</v>
      </c>
      <c r="B84" s="152" t="s">
        <v>71</v>
      </c>
      <c r="C84" s="151"/>
      <c r="D84" s="153" t="s">
        <v>130</v>
      </c>
      <c r="E84" s="154">
        <v>1.7878472222222223E-2</v>
      </c>
      <c r="F84" s="151">
        <v>2</v>
      </c>
      <c r="G84" s="151">
        <v>1</v>
      </c>
      <c r="H84" s="151">
        <v>2</v>
      </c>
      <c r="I84" s="151">
        <v>0</v>
      </c>
      <c r="J84" s="151">
        <v>5</v>
      </c>
      <c r="K84" s="154">
        <v>1.7878472222222223E-2</v>
      </c>
      <c r="L84" s="175">
        <v>83.62</v>
      </c>
      <c r="M84" s="144">
        <f t="shared" ref="M84:M86" si="12">+(2*$K$56-K84)*95/$K$56</f>
        <v>79.439840277254561</v>
      </c>
      <c r="N84" s="190"/>
    </row>
    <row r="85" spans="1:14" ht="16.5" thickBot="1">
      <c r="A85" s="156">
        <v>30</v>
      </c>
      <c r="B85" s="158" t="s">
        <v>524</v>
      </c>
      <c r="C85" s="157"/>
      <c r="D85" s="159" t="s">
        <v>401</v>
      </c>
      <c r="E85" s="160">
        <v>1.8016203703703704E-2</v>
      </c>
      <c r="F85" s="157">
        <v>1</v>
      </c>
      <c r="G85" s="157">
        <v>2</v>
      </c>
      <c r="H85" s="157">
        <v>3</v>
      </c>
      <c r="I85" s="157">
        <v>4</v>
      </c>
      <c r="J85" s="157">
        <v>10</v>
      </c>
      <c r="K85" s="160">
        <v>1.8016203703703704E-2</v>
      </c>
      <c r="L85" s="176">
        <v>0</v>
      </c>
      <c r="M85" s="144"/>
      <c r="N85" s="190"/>
    </row>
    <row r="86" spans="1:14" ht="16.5" thickBot="1">
      <c r="A86" s="150">
        <v>31</v>
      </c>
      <c r="B86" s="152" t="s">
        <v>490</v>
      </c>
      <c r="C86" s="151"/>
      <c r="D86" s="153" t="s">
        <v>133</v>
      </c>
      <c r="E86" s="154">
        <v>1.8021990740740741E-2</v>
      </c>
      <c r="F86" s="151">
        <v>1</v>
      </c>
      <c r="G86" s="151">
        <v>2</v>
      </c>
      <c r="H86" s="151">
        <v>3</v>
      </c>
      <c r="I86" s="151">
        <v>4</v>
      </c>
      <c r="J86" s="151">
        <v>10</v>
      </c>
      <c r="K86" s="154">
        <v>1.8021990740740741E-2</v>
      </c>
      <c r="L86" s="175">
        <v>82.68</v>
      </c>
      <c r="M86" s="144">
        <f t="shared" si="12"/>
        <v>78.552324267309572</v>
      </c>
      <c r="N86" s="190"/>
    </row>
    <row r="87" spans="1:14" ht="16.5" thickBot="1">
      <c r="A87" s="156">
        <v>32</v>
      </c>
      <c r="B87" s="158" t="s">
        <v>477</v>
      </c>
      <c r="C87" s="157">
        <v>2003</v>
      </c>
      <c r="D87" s="159" t="s">
        <v>379</v>
      </c>
      <c r="E87" s="160">
        <v>1.8023148148148146E-2</v>
      </c>
      <c r="F87" s="157">
        <v>0</v>
      </c>
      <c r="G87" s="157">
        <v>1</v>
      </c>
      <c r="H87" s="157">
        <v>4</v>
      </c>
      <c r="I87" s="157">
        <v>5</v>
      </c>
      <c r="J87" s="157">
        <v>10</v>
      </c>
      <c r="K87" s="160">
        <v>1.8023148148148146E-2</v>
      </c>
      <c r="L87" s="176">
        <v>82.67</v>
      </c>
      <c r="M87" s="190"/>
      <c r="N87" s="144">
        <f t="shared" ref="N87:N88" si="13">+(2*$K$61-K87)*100/$K$61</f>
        <v>88.771428571428586</v>
      </c>
    </row>
    <row r="88" spans="1:14" ht="16.5" thickBot="1">
      <c r="A88" s="150">
        <v>33</v>
      </c>
      <c r="B88" s="152" t="s">
        <v>109</v>
      </c>
      <c r="C88" s="157">
        <v>2003</v>
      </c>
      <c r="D88" s="153" t="s">
        <v>118</v>
      </c>
      <c r="E88" s="154">
        <v>1.8104166666666668E-2</v>
      </c>
      <c r="F88" s="151">
        <v>2</v>
      </c>
      <c r="G88" s="151">
        <v>0</v>
      </c>
      <c r="H88" s="151">
        <v>3</v>
      </c>
      <c r="I88" s="151">
        <v>4</v>
      </c>
      <c r="J88" s="151">
        <v>9</v>
      </c>
      <c r="K88" s="154">
        <v>1.8104166666666668E-2</v>
      </c>
      <c r="L88" s="175">
        <v>82.15</v>
      </c>
      <c r="M88" s="190"/>
      <c r="N88" s="144">
        <f t="shared" si="13"/>
        <v>88.271428571428558</v>
      </c>
    </row>
    <row r="89" spans="1:14" ht="16.5" thickBot="1">
      <c r="A89" s="156">
        <v>34</v>
      </c>
      <c r="B89" s="158" t="s">
        <v>64</v>
      </c>
      <c r="C89" s="157"/>
      <c r="D89" s="159" t="s">
        <v>117</v>
      </c>
      <c r="E89" s="160">
        <v>1.819675925925926E-2</v>
      </c>
      <c r="F89" s="157">
        <v>3</v>
      </c>
      <c r="G89" s="157">
        <v>2</v>
      </c>
      <c r="H89" s="157">
        <v>2</v>
      </c>
      <c r="I89" s="157">
        <v>1</v>
      </c>
      <c r="J89" s="157">
        <v>8</v>
      </c>
      <c r="K89" s="160">
        <v>1.819675925925926E-2</v>
      </c>
      <c r="L89" s="176">
        <v>81.540000000000006</v>
      </c>
      <c r="M89" s="144">
        <f t="shared" ref="M89:M90" si="14">+(2*$K$56-K89)*95/$K$56</f>
        <v>77.471558803586234</v>
      </c>
      <c r="N89" s="190"/>
    </row>
    <row r="90" spans="1:14" ht="16.5" thickBot="1">
      <c r="A90" s="150">
        <v>35</v>
      </c>
      <c r="B90" s="152" t="s">
        <v>106</v>
      </c>
      <c r="C90" s="151"/>
      <c r="D90" s="153" t="s">
        <v>118</v>
      </c>
      <c r="E90" s="154">
        <v>1.8369212962962966E-2</v>
      </c>
      <c r="F90" s="151">
        <v>1</v>
      </c>
      <c r="G90" s="151">
        <v>2</v>
      </c>
      <c r="H90" s="151">
        <v>2</v>
      </c>
      <c r="I90" s="151">
        <v>2</v>
      </c>
      <c r="J90" s="151">
        <v>7</v>
      </c>
      <c r="K90" s="154">
        <v>1.8369212962962966E-2</v>
      </c>
      <c r="L90" s="175">
        <v>80.42</v>
      </c>
      <c r="M90" s="144">
        <f t="shared" si="14"/>
        <v>76.405108114216816</v>
      </c>
      <c r="N90" s="190"/>
    </row>
    <row r="91" spans="1:14" ht="16.5" thickBot="1">
      <c r="A91" s="156">
        <v>36</v>
      </c>
      <c r="B91" s="158" t="s">
        <v>480</v>
      </c>
      <c r="C91" s="157">
        <v>2003</v>
      </c>
      <c r="D91" s="159" t="s">
        <v>481</v>
      </c>
      <c r="E91" s="160">
        <v>1.845833333333333E-2</v>
      </c>
      <c r="F91" s="157">
        <v>3</v>
      </c>
      <c r="G91" s="157">
        <v>3</v>
      </c>
      <c r="H91" s="157">
        <v>5</v>
      </c>
      <c r="I91" s="157">
        <v>5</v>
      </c>
      <c r="J91" s="157">
        <v>16</v>
      </c>
      <c r="K91" s="160">
        <v>1.845833333333333E-2</v>
      </c>
      <c r="L91" s="176">
        <v>79.84</v>
      </c>
      <c r="M91" s="190"/>
      <c r="N91" s="144">
        <f>+(2*$K$61-K91)*100/$K$61</f>
        <v>86.085714285714289</v>
      </c>
    </row>
    <row r="92" spans="1:14" ht="16.5" thickBot="1">
      <c r="A92" s="150">
        <v>37</v>
      </c>
      <c r="B92" s="152" t="s">
        <v>487</v>
      </c>
      <c r="C92" s="151"/>
      <c r="D92" s="153" t="s">
        <v>200</v>
      </c>
      <c r="E92" s="154">
        <v>1.8684027777777779E-2</v>
      </c>
      <c r="F92" s="151">
        <v>2</v>
      </c>
      <c r="G92" s="151">
        <v>3</v>
      </c>
      <c r="H92" s="151">
        <v>3</v>
      </c>
      <c r="I92" s="151">
        <v>3</v>
      </c>
      <c r="J92" s="151">
        <v>11</v>
      </c>
      <c r="K92" s="154">
        <v>1.8684027777777779E-2</v>
      </c>
      <c r="L92" s="175">
        <v>78.37</v>
      </c>
      <c r="M92" s="144">
        <f>+(2*$K$56-K92)*95/$K$56</f>
        <v>74.458298802079398</v>
      </c>
      <c r="N92" s="190"/>
    </row>
    <row r="93" spans="1:14" ht="16.5" thickBot="1">
      <c r="A93" s="156">
        <v>38</v>
      </c>
      <c r="B93" s="158" t="s">
        <v>136</v>
      </c>
      <c r="C93" s="157">
        <v>2003</v>
      </c>
      <c r="D93" s="159" t="s">
        <v>17</v>
      </c>
      <c r="E93" s="160">
        <v>1.8811342592592591E-2</v>
      </c>
      <c r="F93" s="157">
        <v>3</v>
      </c>
      <c r="G93" s="157">
        <v>1</v>
      </c>
      <c r="H93" s="157">
        <v>4</v>
      </c>
      <c r="I93" s="157">
        <v>2</v>
      </c>
      <c r="J93" s="157">
        <v>10</v>
      </c>
      <c r="K93" s="160">
        <v>1.8811342592592591E-2</v>
      </c>
      <c r="L93" s="176">
        <v>77.540000000000006</v>
      </c>
      <c r="M93" s="190"/>
      <c r="N93" s="144">
        <f>+(2*$K$61-K93)*100/$K$61</f>
        <v>83.907142857142858</v>
      </c>
    </row>
    <row r="94" spans="1:14" ht="16.5" thickBot="1">
      <c r="A94" s="150">
        <v>39</v>
      </c>
      <c r="B94" s="152" t="s">
        <v>491</v>
      </c>
      <c r="C94" s="151"/>
      <c r="D94" s="153" t="s">
        <v>133</v>
      </c>
      <c r="E94" s="154">
        <v>1.9258101851851849E-2</v>
      </c>
      <c r="F94" s="151">
        <v>3</v>
      </c>
      <c r="G94" s="151">
        <v>5</v>
      </c>
      <c r="H94" s="151">
        <v>1</v>
      </c>
      <c r="I94" s="151">
        <v>3</v>
      </c>
      <c r="J94" s="151">
        <v>12</v>
      </c>
      <c r="K94" s="154">
        <v>1.9258101851851849E-2</v>
      </c>
      <c r="L94" s="175">
        <v>74.64</v>
      </c>
      <c r="M94" s="144">
        <f t="shared" ref="M94:M95" si="15">+(2*$K$56-K94)*95/$K$56</f>
        <v>70.908234762299429</v>
      </c>
      <c r="N94" s="190"/>
    </row>
    <row r="95" spans="1:14" ht="16.5" thickBot="1">
      <c r="A95" s="156">
        <v>40</v>
      </c>
      <c r="B95" s="158" t="s">
        <v>489</v>
      </c>
      <c r="C95" s="157"/>
      <c r="D95" s="159" t="s">
        <v>133</v>
      </c>
      <c r="E95" s="160">
        <v>1.953125E-2</v>
      </c>
      <c r="F95" s="157">
        <v>3</v>
      </c>
      <c r="G95" s="157">
        <v>3</v>
      </c>
      <c r="H95" s="157">
        <v>3</v>
      </c>
      <c r="I95" s="157">
        <v>4</v>
      </c>
      <c r="J95" s="157">
        <v>13</v>
      </c>
      <c r="K95" s="160">
        <v>1.953125E-2</v>
      </c>
      <c r="L95" s="176">
        <v>72.86</v>
      </c>
      <c r="M95" s="144">
        <f t="shared" si="15"/>
        <v>69.219091388533116</v>
      </c>
      <c r="N95" s="190"/>
    </row>
    <row r="96" spans="1:14" ht="16.5" thickBot="1">
      <c r="A96" s="150">
        <v>41</v>
      </c>
      <c r="B96" s="152" t="s">
        <v>525</v>
      </c>
      <c r="C96" s="151"/>
      <c r="D96" s="153" t="s">
        <v>468</v>
      </c>
      <c r="E96" s="154">
        <v>1.9538194444444445E-2</v>
      </c>
      <c r="F96" s="151">
        <v>3</v>
      </c>
      <c r="G96" s="151">
        <v>2</v>
      </c>
      <c r="H96" s="151">
        <v>2</v>
      </c>
      <c r="I96" s="151">
        <v>2</v>
      </c>
      <c r="J96" s="151">
        <v>9</v>
      </c>
      <c r="K96" s="154">
        <v>1.9538194444444445E-2</v>
      </c>
      <c r="L96" s="175">
        <v>0</v>
      </c>
      <c r="M96" s="144"/>
      <c r="N96" s="190"/>
    </row>
    <row r="97" spans="1:14" ht="16.5" thickBot="1">
      <c r="A97" s="156">
        <v>42</v>
      </c>
      <c r="B97" s="158" t="s">
        <v>115</v>
      </c>
      <c r="C97" s="157">
        <v>2003</v>
      </c>
      <c r="D97" s="159" t="s">
        <v>17</v>
      </c>
      <c r="E97" s="160">
        <v>1.9731481481481482E-2</v>
      </c>
      <c r="F97" s="157">
        <v>2</v>
      </c>
      <c r="G97" s="157">
        <v>2</v>
      </c>
      <c r="H97" s="157">
        <v>4</v>
      </c>
      <c r="I97" s="157">
        <v>4</v>
      </c>
      <c r="J97" s="157">
        <v>12</v>
      </c>
      <c r="K97" s="160">
        <v>1.9731481481481482E-2</v>
      </c>
      <c r="L97" s="176">
        <v>71.55</v>
      </c>
      <c r="M97" s="190"/>
      <c r="N97" s="144">
        <f>+(2*$K$61-K97)*100/$K$61</f>
        <v>78.228571428571414</v>
      </c>
    </row>
    <row r="98" spans="1:14" ht="16.5" thickBot="1">
      <c r="A98" s="150">
        <v>43</v>
      </c>
      <c r="B98" s="152" t="s">
        <v>526</v>
      </c>
      <c r="C98" s="151"/>
      <c r="D98" s="153" t="s">
        <v>502</v>
      </c>
      <c r="E98" s="154">
        <v>2.0300925925925927E-2</v>
      </c>
      <c r="F98" s="151">
        <v>4</v>
      </c>
      <c r="G98" s="151">
        <v>4</v>
      </c>
      <c r="H98" s="151">
        <v>4</v>
      </c>
      <c r="I98" s="151">
        <v>2</v>
      </c>
      <c r="J98" s="151">
        <v>14</v>
      </c>
      <c r="K98" s="154">
        <v>2.0300925925925927E-2</v>
      </c>
      <c r="L98" s="175">
        <v>67.849999999999994</v>
      </c>
      <c r="M98" s="144"/>
      <c r="N98" s="190"/>
    </row>
    <row r="99" spans="1:14" ht="30.75" thickBot="1">
      <c r="A99" s="169" t="s">
        <v>318</v>
      </c>
    </row>
    <row r="100" spans="1:14" ht="15.75" thickBot="1">
      <c r="A100" s="162"/>
      <c r="B100" s="164" t="s">
        <v>482</v>
      </c>
      <c r="C100" s="163"/>
      <c r="D100" s="164" t="s">
        <v>321</v>
      </c>
    </row>
  </sheetData>
  <mergeCells count="3">
    <mergeCell ref="A1:B1"/>
    <mergeCell ref="A19:D19"/>
    <mergeCell ref="A54:D54"/>
  </mergeCells>
  <hyperlinks>
    <hyperlink ref="D3" r:id="rId1" location="/kluby/33" display="https://evidence.biatlon.cz/ - /kluby/33"/>
    <hyperlink ref="D4" r:id="rId2" location="/kluby/137" display="https://evidence.biatlon.cz/ - /kluby/137"/>
    <hyperlink ref="D5" r:id="rId3" location="/kluby/137" display="https://evidence.biatlon.cz/ - /kluby/137"/>
    <hyperlink ref="D6" r:id="rId4" location="/kluby/204" display="https://evidence.biatlon.cz/ - /kluby/204"/>
    <hyperlink ref="D7" r:id="rId5" location="/kluby/137" display="https://evidence.biatlon.cz/ - /kluby/137"/>
    <hyperlink ref="D8" r:id="rId6" location="/kluby/137" display="https://evidence.biatlon.cz/ - /kluby/137"/>
    <hyperlink ref="D9" r:id="rId7" location="/kluby/198" display="https://evidence.biatlon.cz/ - /kluby/198"/>
    <hyperlink ref="D10" r:id="rId8" location="/kluby/2" display="https://evidence.biatlon.cz/ - /kluby/2"/>
    <hyperlink ref="D11" r:id="rId9" location="/kluby/8" display="https://evidence.biatlon.cz/ - /kluby/8"/>
    <hyperlink ref="D12" r:id="rId10" location="/kluby/84" display="https://evidence.biatlon.cz/ - /kluby/84"/>
    <hyperlink ref="D13" r:id="rId11" location="/kluby/198" display="https://evidence.biatlon.cz/ - /kluby/198"/>
    <hyperlink ref="D14" r:id="rId12" location="/kluby/115" display="https://evidence.biatlon.cz/ - /kluby/115"/>
    <hyperlink ref="D15" r:id="rId13" location="/kluby/198" display="https://evidence.biatlon.cz/ - /kluby/198"/>
    <hyperlink ref="D16" r:id="rId14" location="/kluby/201" display="https://evidence.biatlon.cz/ - /kluby/201"/>
    <hyperlink ref="D21" r:id="rId15" location="/kluby/84" display="https://evidence.biatlon.cz/ - /kluby/84"/>
    <hyperlink ref="D22" r:id="rId16" location="/kluby/33" display="https://evidence.biatlon.cz/ - /kluby/33"/>
    <hyperlink ref="D23" r:id="rId17" location="/kluby/111" display="https://evidence.biatlon.cz/ - /kluby/111"/>
    <hyperlink ref="D24" r:id="rId18" location="/kluby/137" display="https://evidence.biatlon.cz/ - /kluby/137"/>
    <hyperlink ref="D25" r:id="rId19" location="/kluby/111" display="https://evidence.biatlon.cz/ - /kluby/111"/>
    <hyperlink ref="D26" r:id="rId20" location="/kluby/11" display="https://evidence.biatlon.cz/ - /kluby/11"/>
    <hyperlink ref="D27" r:id="rId21" location="/kluby/33" display="https://evidence.biatlon.cz/ - /kluby/33"/>
    <hyperlink ref="D28" r:id="rId22" location="/kluby/33" display="https://evidence.biatlon.cz/ - /kluby/33"/>
    <hyperlink ref="D29" r:id="rId23" location="/kluby/5030" display="https://evidence.biatlon.cz/ - /kluby/5030"/>
    <hyperlink ref="D30" r:id="rId24" location="/kluby/111" display="https://evidence.biatlon.cz/ - /kluby/111"/>
    <hyperlink ref="D31" r:id="rId25" location="/kluby/5030" display="https://evidence.biatlon.cz/ - /kluby/5030"/>
    <hyperlink ref="D32" r:id="rId26" location="/kluby/33" display="https://evidence.biatlon.cz/ - /kluby/33"/>
    <hyperlink ref="D33" r:id="rId27" location="/kluby/137" display="https://evidence.biatlon.cz/ - /kluby/137"/>
    <hyperlink ref="D34" r:id="rId28" location="/kluby/137" display="https://evidence.biatlon.cz/ - /kluby/137"/>
    <hyperlink ref="D35" r:id="rId29" location="/kluby/111" display="https://evidence.biatlon.cz/ - /kluby/111"/>
    <hyperlink ref="D36" r:id="rId30" location="/kluby/33" display="https://evidence.biatlon.cz/ - /kluby/33"/>
    <hyperlink ref="D37" r:id="rId31" location="/kluby/198" display="https://evidence.biatlon.cz/ - /kluby/198"/>
    <hyperlink ref="D38" r:id="rId32" location="/kluby/113" display="https://evidence.biatlon.cz/ - /kluby/113"/>
    <hyperlink ref="D39" r:id="rId33" location="/kluby/137" display="https://evidence.biatlon.cz/ - /kluby/137"/>
    <hyperlink ref="D40" r:id="rId34" location="/kluby/63" display="https://evidence.biatlon.cz/ - /kluby/63"/>
    <hyperlink ref="D41" r:id="rId35" location="/kluby/137" display="https://evidence.biatlon.cz/ - /kluby/137"/>
    <hyperlink ref="D42" r:id="rId36" location="/kluby/2" display="https://evidence.biatlon.cz/ - /kluby/2"/>
    <hyperlink ref="D43" r:id="rId37" location="/kluby/116" display="https://evidence.biatlon.cz/ - /kluby/116"/>
    <hyperlink ref="D44" r:id="rId38" location="/kluby/5030" display="https://evidence.biatlon.cz/ - /kluby/5030"/>
    <hyperlink ref="D45" r:id="rId39" location="/kluby/111" display="https://evidence.biatlon.cz/ - /kluby/111"/>
    <hyperlink ref="D46" r:id="rId40" location="/kluby/198" display="https://evidence.biatlon.cz/ - /kluby/198"/>
    <hyperlink ref="D47" r:id="rId41" location="/kluby/120" display="https://evidence.biatlon.cz/ - /kluby/120"/>
    <hyperlink ref="D48" r:id="rId42" location="/kluby/113" display="https://evidence.biatlon.cz/ - /kluby/113"/>
    <hyperlink ref="D49" r:id="rId43" location="/kluby/120" display="https://evidence.biatlon.cz/ - /kluby/120"/>
    <hyperlink ref="D50" r:id="rId44" location="/kluby/141" display="https://evidence.biatlon.cz/ - /kluby/141"/>
    <hyperlink ref="D51" r:id="rId45" location="/kluby/106" display="https://evidence.biatlon.cz/ - /kluby/106"/>
    <hyperlink ref="D56" r:id="rId46" location="/kluby/73" display="https://evidence.biatlon.cz/ - /kluby/73"/>
    <hyperlink ref="D57" r:id="rId47" location="/kluby/84" display="https://evidence.biatlon.cz/ - /kluby/84"/>
    <hyperlink ref="D58" r:id="rId48" location="/kluby/84" display="https://evidence.biatlon.cz/ - /kluby/84"/>
    <hyperlink ref="D59" r:id="rId49" location="/kluby/111" display="https://evidence.biatlon.cz/ - /kluby/111"/>
    <hyperlink ref="D60" r:id="rId50" location="/kluby/111" display="https://evidence.biatlon.cz/ - /kluby/111"/>
    <hyperlink ref="D61" r:id="rId51" location="/kluby/11" display="https://evidence.biatlon.cz/ - /kluby/11"/>
    <hyperlink ref="D62" r:id="rId52" location="/kluby/137" display="https://evidence.biatlon.cz/ - /kluby/137"/>
    <hyperlink ref="D63" r:id="rId53" location="/kluby/33" display="https://evidence.biatlon.cz/ - /kluby/33"/>
    <hyperlink ref="D64" r:id="rId54" location="/kluby/11" display="https://evidence.biatlon.cz/ - /kluby/11"/>
    <hyperlink ref="D65" r:id="rId55" location="/kluby/11" display="https://evidence.biatlon.cz/ - /kluby/11"/>
    <hyperlink ref="D66" r:id="rId56" location="/kluby/5036" display="https://evidence.biatlon.cz/ - /kluby/5036"/>
    <hyperlink ref="D67" r:id="rId57" location="/kluby/46" display="https://evidence.biatlon.cz/ - /kluby/46"/>
    <hyperlink ref="D68" r:id="rId58" location="/kluby/5036" display="https://evidence.biatlon.cz/ - /kluby/5036"/>
    <hyperlink ref="D69" r:id="rId59" location="/kluby/5030" display="https://evidence.biatlon.cz/ - /kluby/5030"/>
    <hyperlink ref="D70" r:id="rId60" location="/kluby/33" display="https://evidence.biatlon.cz/ - /kluby/33"/>
    <hyperlink ref="D71" r:id="rId61" location="/kluby/33" display="https://evidence.biatlon.cz/ - /kluby/33"/>
    <hyperlink ref="D72" r:id="rId62" location="/kluby/33" display="https://evidence.biatlon.cz/ - /kluby/33"/>
    <hyperlink ref="D73" r:id="rId63" location="/kluby/84" display="https://evidence.biatlon.cz/ - /kluby/84"/>
    <hyperlink ref="D74" r:id="rId64" location="/kluby/11" display="https://evidence.biatlon.cz/ - /kluby/11"/>
    <hyperlink ref="D75" r:id="rId65" location="/kluby/11" display="https://evidence.biatlon.cz/ - /kluby/11"/>
    <hyperlink ref="D76" r:id="rId66" location="/kluby/5030" display="https://evidence.biatlon.cz/ - /kluby/5030"/>
    <hyperlink ref="D77" r:id="rId67" location="/kluby/84" display="https://evidence.biatlon.cz/ - /kluby/84"/>
    <hyperlink ref="D78" r:id="rId68" location="/kluby/11" display="https://evidence.biatlon.cz/ - /kluby/11"/>
    <hyperlink ref="D79" r:id="rId69" location="/kluby/79" display="https://evidence.biatlon.cz/ - /kluby/79"/>
    <hyperlink ref="D80" r:id="rId70" location="/kluby/11" display="https://evidence.biatlon.cz/ - /kluby/11"/>
    <hyperlink ref="D81" r:id="rId71" location="/kluby/84" display="https://evidence.biatlon.cz/ - /kluby/84"/>
    <hyperlink ref="D82" r:id="rId72" location="/kluby/5030" display="https://evidence.biatlon.cz/ - /kluby/5030"/>
    <hyperlink ref="D83" r:id="rId73" location="/kluby/199" display="https://evidence.biatlon.cz/ - /kluby/199"/>
    <hyperlink ref="D84" r:id="rId74" location="/kluby/88" display="https://evidence.biatlon.cz/ - /kluby/88"/>
    <hyperlink ref="D85" r:id="rId75" location="/kluby/5030" display="https://evidence.biatlon.cz/ - /kluby/5030"/>
    <hyperlink ref="D86" r:id="rId76" location="/kluby/64" display="https://evidence.biatlon.cz/ - /kluby/64"/>
    <hyperlink ref="D87" r:id="rId77" location="/kluby/84" display="https://evidence.biatlon.cz/ - /kluby/84"/>
    <hyperlink ref="D88" r:id="rId78" location="/kluby/137" display="https://evidence.biatlon.cz/ - /kluby/137"/>
    <hyperlink ref="D89" r:id="rId79" location="/kluby/33" display="https://evidence.biatlon.cz/ - /kluby/33"/>
    <hyperlink ref="D90" r:id="rId80" location="/kluby/137" display="https://evidence.biatlon.cz/ - /kluby/137"/>
    <hyperlink ref="D91" r:id="rId81" location="/kluby/12" display="https://evidence.biatlon.cz/ - /kluby/12"/>
    <hyperlink ref="D92" r:id="rId82" location="/kluby/198" display="https://evidence.biatlon.cz/ - /kluby/198"/>
    <hyperlink ref="D93" r:id="rId83" location="/kluby/11" display="https://evidence.biatlon.cz/ - /kluby/11"/>
    <hyperlink ref="D94" r:id="rId84" location="/kluby/64" display="https://evidence.biatlon.cz/ - /kluby/64"/>
    <hyperlink ref="D95" r:id="rId85" location="/kluby/64" display="https://evidence.biatlon.cz/ - /kluby/64"/>
    <hyperlink ref="D96" r:id="rId86" location="/kluby/5036" display="https://evidence.biatlon.cz/ - /kluby/5036"/>
    <hyperlink ref="D97" r:id="rId87" location="/kluby/11" display="https://evidence.biatlon.cz/ - /kluby/11"/>
    <hyperlink ref="D98" r:id="rId88" location="/kluby/116" display="https://evidence.biatlon.cz/ - /kluby/116"/>
  </hyperlinks>
  <pageMargins left="0.70866141732283472" right="0.70866141732283472" top="0.78740157480314965" bottom="0.78740157480314965" header="0.31496062992125984" footer="0.31496062992125984"/>
  <pageSetup paperSize="9" scale="29" orientation="landscape" verticalDpi="0" r:id="rId89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J5" sqref="J5"/>
    </sheetView>
  </sheetViews>
  <sheetFormatPr defaultRowHeight="15"/>
  <cols>
    <col min="2" max="2" width="28.7109375" customWidth="1"/>
  </cols>
  <sheetData>
    <row r="1" spans="1:11">
      <c r="B1" s="199" t="s">
        <v>557</v>
      </c>
    </row>
    <row r="2" spans="1:11">
      <c r="B2" t="s">
        <v>558</v>
      </c>
    </row>
    <row r="3" spans="1:11" ht="15.75" thickBot="1">
      <c r="B3" t="s">
        <v>559</v>
      </c>
    </row>
    <row r="4" spans="1:11" ht="16.5" thickBot="1">
      <c r="A4" s="200" t="s">
        <v>286</v>
      </c>
      <c r="B4" s="201" t="s">
        <v>560</v>
      </c>
      <c r="C4" s="202" t="s">
        <v>561</v>
      </c>
      <c r="D4" s="201" t="s">
        <v>562</v>
      </c>
      <c r="E4" s="202" t="s">
        <v>562</v>
      </c>
      <c r="F4" s="201" t="s">
        <v>563</v>
      </c>
      <c r="G4" s="202" t="s">
        <v>563</v>
      </c>
      <c r="H4" s="201" t="s">
        <v>564</v>
      </c>
      <c r="I4" s="203" t="s">
        <v>565</v>
      </c>
      <c r="J4" s="223" t="s">
        <v>244</v>
      </c>
      <c r="K4" s="223" t="s">
        <v>267</v>
      </c>
    </row>
    <row r="5" spans="1:11">
      <c r="A5" s="204" t="s">
        <v>566</v>
      </c>
      <c r="B5" s="205" t="s">
        <v>567</v>
      </c>
      <c r="C5" s="206">
        <v>1996</v>
      </c>
      <c r="D5" s="207">
        <v>0</v>
      </c>
      <c r="E5" s="206">
        <v>0</v>
      </c>
      <c r="F5" s="207">
        <v>2</v>
      </c>
      <c r="G5" s="206">
        <v>1</v>
      </c>
      <c r="H5" s="208">
        <v>3</v>
      </c>
      <c r="I5" s="209">
        <v>2.4039351851851853E-2</v>
      </c>
    </row>
    <row r="6" spans="1:11" ht="15.75">
      <c r="A6" s="210" t="s">
        <v>5</v>
      </c>
      <c r="B6" s="211" t="s">
        <v>568</v>
      </c>
      <c r="C6" s="212">
        <v>2000</v>
      </c>
      <c r="D6" s="213">
        <v>0</v>
      </c>
      <c r="E6" s="212">
        <v>1</v>
      </c>
      <c r="F6" s="213">
        <v>0</v>
      </c>
      <c r="G6" s="212">
        <v>1</v>
      </c>
      <c r="H6" s="214">
        <v>2</v>
      </c>
      <c r="I6" s="215">
        <v>2.4212962962962964E-2</v>
      </c>
      <c r="J6" s="144">
        <f>+(2*$I$5-I5)*95/$I$5</f>
        <v>95</v>
      </c>
    </row>
    <row r="7" spans="1:11" ht="15.75">
      <c r="A7" s="210" t="s">
        <v>6</v>
      </c>
      <c r="B7" s="211" t="s">
        <v>569</v>
      </c>
      <c r="C7" s="212">
        <v>1999</v>
      </c>
      <c r="D7" s="213">
        <v>1</v>
      </c>
      <c r="E7" s="212">
        <v>1</v>
      </c>
      <c r="F7" s="213">
        <v>0</v>
      </c>
      <c r="G7" s="212">
        <v>0</v>
      </c>
      <c r="H7" s="214">
        <v>2</v>
      </c>
      <c r="I7" s="215">
        <v>2.4513888888888887E-2</v>
      </c>
      <c r="J7" s="144">
        <f>+(2*$I$5-I6)*95/$I$5</f>
        <v>94.313914299470397</v>
      </c>
    </row>
    <row r="8" spans="1:11" ht="15.75">
      <c r="A8" s="210" t="s">
        <v>570</v>
      </c>
      <c r="B8" s="211" t="s">
        <v>44</v>
      </c>
      <c r="C8" s="212">
        <v>2001</v>
      </c>
      <c r="D8" s="213">
        <v>0</v>
      </c>
      <c r="E8" s="212">
        <v>1</v>
      </c>
      <c r="F8" s="213">
        <v>0</v>
      </c>
      <c r="G8" s="212">
        <v>1</v>
      </c>
      <c r="H8" s="214">
        <v>2</v>
      </c>
      <c r="I8" s="215">
        <v>2.4814814814814817E-2</v>
      </c>
      <c r="J8" s="144"/>
      <c r="K8" s="144">
        <f>+(2*$I$8-I8)*95/$I$8</f>
        <v>95</v>
      </c>
    </row>
    <row r="9" spans="1:11" ht="15.75">
      <c r="A9" s="210" t="s">
        <v>8</v>
      </c>
      <c r="B9" s="211" t="s">
        <v>571</v>
      </c>
      <c r="C9" s="212">
        <v>1999</v>
      </c>
      <c r="D9" s="213">
        <v>2</v>
      </c>
      <c r="E9" s="212">
        <v>0</v>
      </c>
      <c r="F9" s="213">
        <v>1</v>
      </c>
      <c r="G9" s="212">
        <v>1</v>
      </c>
      <c r="H9" s="214">
        <v>4</v>
      </c>
      <c r="I9" s="215">
        <v>2.4907407407407406E-2</v>
      </c>
      <c r="J9" s="144">
        <f>+(2*$I$5-I8)*95/$I$5</f>
        <v>91.935483870967744</v>
      </c>
      <c r="K9" s="144"/>
    </row>
    <row r="10" spans="1:11" ht="15.75">
      <c r="A10" s="210" t="s">
        <v>572</v>
      </c>
      <c r="B10" s="211" t="s">
        <v>573</v>
      </c>
      <c r="C10" s="212">
        <v>2000</v>
      </c>
      <c r="D10" s="213">
        <v>0</v>
      </c>
      <c r="E10" s="212">
        <v>0</v>
      </c>
      <c r="F10" s="213">
        <v>1</v>
      </c>
      <c r="G10" s="212">
        <v>1</v>
      </c>
      <c r="H10" s="214">
        <v>2</v>
      </c>
      <c r="I10" s="215">
        <v>2.5046296296296299E-2</v>
      </c>
      <c r="J10" s="144">
        <f>+(2*$I$5-I9)*95/$I$5</f>
        <v>91.569571497351959</v>
      </c>
      <c r="K10" s="144"/>
    </row>
    <row r="11" spans="1:11" ht="15.75">
      <c r="A11" s="210" t="s">
        <v>574</v>
      </c>
      <c r="B11" s="211" t="s">
        <v>575</v>
      </c>
      <c r="C11" s="212">
        <v>1997</v>
      </c>
      <c r="D11" s="213">
        <v>0</v>
      </c>
      <c r="E11" s="212">
        <v>0</v>
      </c>
      <c r="F11" s="213">
        <v>1</v>
      </c>
      <c r="G11" s="212">
        <v>2</v>
      </c>
      <c r="H11" s="214">
        <v>3</v>
      </c>
      <c r="I11" s="215">
        <v>2.508101851851852E-2</v>
      </c>
      <c r="J11" s="144"/>
      <c r="K11" s="144"/>
    </row>
    <row r="12" spans="1:11" ht="15.75">
      <c r="A12" s="210" t="s">
        <v>11</v>
      </c>
      <c r="B12" s="211" t="s">
        <v>50</v>
      </c>
      <c r="C12" s="212">
        <v>2001</v>
      </c>
      <c r="D12" s="213">
        <v>1</v>
      </c>
      <c r="E12" s="212">
        <v>2</v>
      </c>
      <c r="F12" s="213">
        <v>2</v>
      </c>
      <c r="G12" s="212">
        <v>0</v>
      </c>
      <c r="H12" s="214">
        <v>5</v>
      </c>
      <c r="I12" s="215">
        <v>2.5717592592592594E-2</v>
      </c>
      <c r="J12" s="144"/>
      <c r="K12" s="144">
        <f t="shared" ref="K12:K16" si="0">+(2*$I$8-I12)*95/$I$8</f>
        <v>91.543843283582092</v>
      </c>
    </row>
    <row r="13" spans="1:11" ht="15.75">
      <c r="A13" s="210" t="s">
        <v>12</v>
      </c>
      <c r="B13" s="211" t="s">
        <v>576</v>
      </c>
      <c r="C13" s="212">
        <v>1998</v>
      </c>
      <c r="D13" s="213">
        <v>1</v>
      </c>
      <c r="E13" s="212">
        <v>2</v>
      </c>
      <c r="F13" s="213">
        <v>1</v>
      </c>
      <c r="G13" s="212">
        <v>2</v>
      </c>
      <c r="H13" s="214">
        <v>6</v>
      </c>
      <c r="I13" s="215">
        <v>2.5868055555555557E-2</v>
      </c>
      <c r="J13" s="144">
        <f>+(2*$I$5-I12)*95/$I$5</f>
        <v>88.367838228213785</v>
      </c>
      <c r="K13" s="144"/>
    </row>
    <row r="14" spans="1:11" ht="15.75">
      <c r="A14" s="210" t="s">
        <v>13</v>
      </c>
      <c r="B14" s="211" t="s">
        <v>19</v>
      </c>
      <c r="C14" s="212">
        <v>1999</v>
      </c>
      <c r="D14" s="213">
        <v>0</v>
      </c>
      <c r="E14" s="212">
        <v>1</v>
      </c>
      <c r="F14" s="213">
        <v>2</v>
      </c>
      <c r="G14" s="212">
        <v>2</v>
      </c>
      <c r="H14" s="214">
        <v>5</v>
      </c>
      <c r="I14" s="215">
        <v>2.5925925925925925E-2</v>
      </c>
      <c r="J14" s="144">
        <f>+(2*$I$5-I13)*95/$I$5</f>
        <v>87.773230621088103</v>
      </c>
      <c r="K14" s="144"/>
    </row>
    <row r="15" spans="1:11" ht="15.75">
      <c r="A15" s="210" t="s">
        <v>14</v>
      </c>
      <c r="B15" s="211" t="s">
        <v>577</v>
      </c>
      <c r="C15" s="212">
        <v>1999</v>
      </c>
      <c r="D15" s="213">
        <v>1</v>
      </c>
      <c r="E15" s="212">
        <v>1</v>
      </c>
      <c r="F15" s="213">
        <v>1</v>
      </c>
      <c r="G15" s="212">
        <v>1</v>
      </c>
      <c r="H15" s="214">
        <v>4</v>
      </c>
      <c r="I15" s="215">
        <v>2.5995370370370367E-2</v>
      </c>
      <c r="J15" s="144">
        <f>+(2*$I$5-I14)*95/$I$5</f>
        <v>87.54453538757825</v>
      </c>
      <c r="K15" s="144"/>
    </row>
    <row r="16" spans="1:11" ht="16.5" thickBot="1">
      <c r="A16" s="216" t="s">
        <v>578</v>
      </c>
      <c r="B16" s="217" t="s">
        <v>60</v>
      </c>
      <c r="C16" s="218">
        <v>2001</v>
      </c>
      <c r="D16" s="219">
        <v>2</v>
      </c>
      <c r="E16" s="218">
        <v>3</v>
      </c>
      <c r="F16" s="220">
        <v>0</v>
      </c>
      <c r="G16" s="218">
        <v>3</v>
      </c>
      <c r="H16" s="221">
        <v>8</v>
      </c>
      <c r="I16" s="222">
        <v>2.8518518518518523E-2</v>
      </c>
      <c r="J16" s="144"/>
      <c r="K16" s="144">
        <f t="shared" si="0"/>
        <v>80.820895522388057</v>
      </c>
    </row>
    <row r="17" spans="10:10" ht="15.75">
      <c r="J17" s="144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L5" sqref="L5"/>
    </sheetView>
  </sheetViews>
  <sheetFormatPr defaultRowHeight="15"/>
  <cols>
    <col min="1" max="1" width="21.85546875" customWidth="1"/>
    <col min="2" max="2" width="8" customWidth="1"/>
    <col min="12" max="12" width="12.7109375" style="199" customWidth="1"/>
    <col min="13" max="13" width="8" style="198" customWidth="1"/>
  </cols>
  <sheetData>
    <row r="1" spans="1:13">
      <c r="A1" s="349" t="s">
        <v>580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3" ht="15.75" thickBot="1">
      <c r="A2" t="s">
        <v>581</v>
      </c>
      <c r="D2" s="224"/>
      <c r="E2" s="224"/>
      <c r="F2" s="225"/>
      <c r="G2" s="225"/>
      <c r="H2" s="225"/>
      <c r="I2" s="225"/>
      <c r="J2" s="224"/>
      <c r="K2" s="139"/>
    </row>
    <row r="3" spans="1:13" ht="15.75" thickBot="1">
      <c r="A3" s="350" t="s">
        <v>582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spans="1:13" ht="30.75" thickBot="1">
      <c r="A4" s="226"/>
      <c r="B4" s="269"/>
      <c r="C4" s="227" t="s">
        <v>583</v>
      </c>
      <c r="D4" s="228" t="s">
        <v>80</v>
      </c>
      <c r="E4" s="229" t="s">
        <v>584</v>
      </c>
      <c r="F4" s="227" t="s">
        <v>585</v>
      </c>
      <c r="G4" s="230" t="s">
        <v>81</v>
      </c>
      <c r="H4" s="229" t="s">
        <v>584</v>
      </c>
      <c r="I4" s="230" t="s">
        <v>586</v>
      </c>
      <c r="J4" s="231" t="s">
        <v>587</v>
      </c>
      <c r="K4" s="231" t="s">
        <v>588</v>
      </c>
      <c r="L4" s="198" t="s">
        <v>237</v>
      </c>
      <c r="M4" s="198" t="s">
        <v>242</v>
      </c>
    </row>
    <row r="5" spans="1:13" ht="15.75" thickBot="1">
      <c r="A5" s="232" t="s">
        <v>239</v>
      </c>
      <c r="B5" s="270" t="s">
        <v>237</v>
      </c>
      <c r="C5" s="233">
        <v>6.3773148148148148E-3</v>
      </c>
      <c r="D5" s="234" t="s">
        <v>589</v>
      </c>
      <c r="E5" s="235" t="s">
        <v>590</v>
      </c>
      <c r="F5" s="233">
        <v>3.5185185185185185E-3</v>
      </c>
      <c r="G5" s="236" t="s">
        <v>591</v>
      </c>
      <c r="H5" s="237">
        <v>5.4398148148148144E-4</v>
      </c>
      <c r="I5" s="237">
        <v>3.3217592592592591E-3</v>
      </c>
      <c r="J5" s="238">
        <v>1.4328703703703703E-2</v>
      </c>
      <c r="K5" s="239" t="s">
        <v>592</v>
      </c>
      <c r="L5" s="240">
        <f>+(2*$J5-J5)*95/$J$5</f>
        <v>95</v>
      </c>
    </row>
    <row r="6" spans="1:13" ht="15.75" thickBot="1">
      <c r="A6" s="241" t="s">
        <v>56</v>
      </c>
      <c r="B6" s="271" t="s">
        <v>242</v>
      </c>
      <c r="C6" s="242">
        <v>6.4004629629629628E-3</v>
      </c>
      <c r="D6" s="243" t="s">
        <v>593</v>
      </c>
      <c r="E6" s="244" t="s">
        <v>594</v>
      </c>
      <c r="F6" s="242">
        <v>3.7268518518518514E-3</v>
      </c>
      <c r="G6" s="245">
        <v>8.6956521739130432E-2</v>
      </c>
      <c r="H6" s="246">
        <v>5.5555555555555556E-4</v>
      </c>
      <c r="I6" s="246">
        <v>3.8657407407407408E-3</v>
      </c>
      <c r="J6" s="247">
        <v>1.5092592592592593E-2</v>
      </c>
      <c r="K6" s="248">
        <v>6.5217391304347824E-2</v>
      </c>
      <c r="L6" s="240"/>
      <c r="M6" s="240">
        <f>+(2*$J6-J6)*95/$J$6</f>
        <v>95</v>
      </c>
    </row>
    <row r="7" spans="1:13" ht="15.75" thickBot="1">
      <c r="A7" s="232" t="s">
        <v>595</v>
      </c>
      <c r="B7" s="270" t="s">
        <v>242</v>
      </c>
      <c r="C7" s="233">
        <v>6.6898148148148142E-3</v>
      </c>
      <c r="D7" s="234" t="s">
        <v>589</v>
      </c>
      <c r="E7" s="235" t="s">
        <v>596</v>
      </c>
      <c r="F7" s="233">
        <v>4.1898148148148146E-3</v>
      </c>
      <c r="G7" s="236">
        <v>3.3333333333333333E-2</v>
      </c>
      <c r="H7" s="237">
        <v>6.3657407407407402E-4</v>
      </c>
      <c r="I7" s="237">
        <v>3.7500000000000003E-3</v>
      </c>
      <c r="J7" s="238">
        <v>1.5162037037037036E-2</v>
      </c>
      <c r="K7" s="239">
        <v>1.6949152542372881E-2</v>
      </c>
      <c r="L7" s="240"/>
      <c r="M7" s="240">
        <f>+(2*$J6-J7)*95/$J$6</f>
        <v>94.562883435582833</v>
      </c>
    </row>
    <row r="8" spans="1:13" ht="15.75" thickBot="1">
      <c r="A8" s="241" t="s">
        <v>57</v>
      </c>
      <c r="B8" s="271" t="s">
        <v>242</v>
      </c>
      <c r="C8" s="242">
        <v>6.5509259259259262E-3</v>
      </c>
      <c r="D8" s="243" t="s">
        <v>597</v>
      </c>
      <c r="E8" s="244" t="s">
        <v>598</v>
      </c>
      <c r="F8" s="242">
        <v>4.1203703703703706E-3</v>
      </c>
      <c r="G8" s="245">
        <v>0.08</v>
      </c>
      <c r="H8" s="246">
        <v>5.2083333333333333E-4</v>
      </c>
      <c r="I8" s="246">
        <v>3.9236111111111112E-3</v>
      </c>
      <c r="J8" s="247">
        <v>1.5659722222222224E-2</v>
      </c>
      <c r="K8" s="248">
        <v>8.1632653061224483E-2</v>
      </c>
      <c r="L8" s="240"/>
      <c r="M8" s="240">
        <f>+(2*$J6-J8)*95/$J$6</f>
        <v>91.430214723926369</v>
      </c>
    </row>
    <row r="9" spans="1:13" ht="15.75" thickBot="1">
      <c r="A9" s="249" t="s">
        <v>47</v>
      </c>
      <c r="B9" s="272" t="s">
        <v>242</v>
      </c>
      <c r="C9" s="250">
        <v>6.7592592592592591E-3</v>
      </c>
      <c r="D9" s="251" t="s">
        <v>599</v>
      </c>
      <c r="E9" s="252" t="s">
        <v>600</v>
      </c>
      <c r="F9" s="250">
        <v>4.2013888888888891E-3</v>
      </c>
      <c r="G9" s="253">
        <v>4.3478260869565216E-2</v>
      </c>
      <c r="H9" s="254">
        <v>6.018518518518519E-4</v>
      </c>
      <c r="I9" s="254">
        <v>3.7384259259259263E-3</v>
      </c>
      <c r="J9" s="255">
        <v>1.577546296296296E-2</v>
      </c>
      <c r="K9" s="256">
        <v>6.8181818181818177E-2</v>
      </c>
      <c r="L9" s="240"/>
      <c r="M9" s="240">
        <f>+(2*$J6-J9)*95/$J$6</f>
        <v>90.701687116564443</v>
      </c>
    </row>
    <row r="10" spans="1:13" ht="15.75" thickBot="1">
      <c r="A10" s="241" t="s">
        <v>32</v>
      </c>
      <c r="B10" s="271" t="s">
        <v>237</v>
      </c>
      <c r="C10" s="242">
        <v>6.9791666666666674E-3</v>
      </c>
      <c r="D10" s="243" t="s">
        <v>601</v>
      </c>
      <c r="E10" s="244" t="s">
        <v>602</v>
      </c>
      <c r="F10" s="242">
        <v>4.1203703703703706E-3</v>
      </c>
      <c r="G10" s="245">
        <v>5.8823529411764705E-2</v>
      </c>
      <c r="H10" s="246">
        <v>4.5138888888888892E-4</v>
      </c>
      <c r="I10" s="246">
        <v>3.9699074074074072E-3</v>
      </c>
      <c r="J10" s="247">
        <v>1.6064814814814813E-2</v>
      </c>
      <c r="K10" s="248">
        <v>5.128205128205128E-2</v>
      </c>
      <c r="L10" s="240">
        <f>+(2*$J5-J10)*95/$J$5</f>
        <v>83.489499192245574</v>
      </c>
      <c r="M10" s="240"/>
    </row>
    <row r="11" spans="1:13" ht="15.75" thickBot="1">
      <c r="A11" s="232" t="s">
        <v>52</v>
      </c>
      <c r="B11" s="270" t="s">
        <v>237</v>
      </c>
      <c r="C11" s="233">
        <v>6.8865740740740736E-3</v>
      </c>
      <c r="D11" s="234" t="s">
        <v>603</v>
      </c>
      <c r="E11" s="235" t="s">
        <v>604</v>
      </c>
      <c r="F11" s="233">
        <v>4.0740740740740746E-3</v>
      </c>
      <c r="G11" s="236">
        <v>3.7037037037037035E-2</v>
      </c>
      <c r="H11" s="237">
        <v>6.2500000000000001E-4</v>
      </c>
      <c r="I11" s="237">
        <v>4.1435185185185186E-3</v>
      </c>
      <c r="J11" s="238">
        <v>1.6412037037037037E-2</v>
      </c>
      <c r="K11" s="239">
        <v>3.5087719298245612E-2</v>
      </c>
      <c r="L11" s="240">
        <f>+(2*$J5-J11)*95/$J$5</f>
        <v>81.187399030694664</v>
      </c>
      <c r="M11" s="240"/>
    </row>
    <row r="12" spans="1:13" ht="15.75" thickBot="1">
      <c r="A12" s="258" t="s">
        <v>256</v>
      </c>
      <c r="B12" s="273" t="s">
        <v>242</v>
      </c>
      <c r="C12" s="259">
        <v>6.9444444444444441E-3</v>
      </c>
      <c r="D12" s="260" t="s">
        <v>605</v>
      </c>
      <c r="E12" s="261" t="s">
        <v>606</v>
      </c>
      <c r="F12" s="259" t="s">
        <v>607</v>
      </c>
      <c r="G12" s="262">
        <v>3.125E-2</v>
      </c>
      <c r="H12" s="263">
        <v>6.5972222222222213E-4</v>
      </c>
      <c r="I12" s="263">
        <v>4.1666666666666666E-3</v>
      </c>
      <c r="J12" s="264" t="s">
        <v>608</v>
      </c>
      <c r="K12" s="265">
        <v>3.3898305084745763E-2</v>
      </c>
      <c r="L12" s="285" t="s">
        <v>610</v>
      </c>
      <c r="M12" s="257" t="s">
        <v>609</v>
      </c>
    </row>
    <row r="13" spans="1:13" ht="15.75" thickBot="1">
      <c r="A13" s="266"/>
      <c r="B13" s="266"/>
      <c r="C13" s="266"/>
      <c r="D13" s="267"/>
      <c r="E13" s="267"/>
      <c r="F13" s="266"/>
      <c r="G13" s="266"/>
      <c r="H13" s="266"/>
      <c r="I13" s="266"/>
      <c r="J13" s="266"/>
      <c r="K13" s="266"/>
    </row>
    <row r="14" spans="1:13" ht="15.75" thickBot="1">
      <c r="A14" s="268" t="s">
        <v>611</v>
      </c>
      <c r="B14" s="268"/>
      <c r="C14" s="266"/>
      <c r="D14" s="267"/>
      <c r="E14" s="267"/>
      <c r="F14" s="266"/>
      <c r="G14" s="266"/>
      <c r="H14" s="266"/>
      <c r="I14" s="266"/>
      <c r="J14" s="266"/>
      <c r="K14" s="266"/>
    </row>
    <row r="15" spans="1:13" ht="15.75" thickBot="1">
      <c r="A15" s="268" t="s">
        <v>612</v>
      </c>
      <c r="B15" s="268"/>
      <c r="C15" s="266"/>
      <c r="D15" s="267"/>
      <c r="E15" s="267"/>
      <c r="F15" s="266"/>
      <c r="G15" s="266"/>
      <c r="H15" s="266"/>
      <c r="I15" s="266"/>
      <c r="J15" s="266"/>
      <c r="K15" s="266"/>
    </row>
    <row r="16" spans="1:13" ht="15.75" thickBot="1">
      <c r="A16" s="268" t="s">
        <v>613</v>
      </c>
      <c r="B16" s="268"/>
      <c r="C16" s="266"/>
      <c r="D16" s="267"/>
      <c r="E16" s="267"/>
      <c r="F16" s="266"/>
      <c r="G16" s="266"/>
      <c r="H16" s="266"/>
      <c r="I16" s="266"/>
      <c r="J16" s="266"/>
      <c r="K16" s="266"/>
    </row>
    <row r="17" spans="1:11" ht="15.75" thickBot="1">
      <c r="A17" s="266"/>
      <c r="B17" s="266"/>
      <c r="C17" s="266"/>
      <c r="D17" s="267"/>
      <c r="E17" s="267"/>
      <c r="F17" s="266"/>
      <c r="G17" s="266"/>
      <c r="H17" s="266"/>
      <c r="I17" s="266"/>
      <c r="J17" s="266"/>
      <c r="K17" s="266"/>
    </row>
  </sheetData>
  <mergeCells count="2">
    <mergeCell ref="A1:K1"/>
    <mergeCell ref="A3:K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O16" sqref="O16"/>
    </sheetView>
  </sheetViews>
  <sheetFormatPr defaultRowHeight="15"/>
  <cols>
    <col min="1" max="1" width="20" customWidth="1"/>
    <col min="2" max="2" width="11.28515625" customWidth="1"/>
    <col min="18" max="19" width="12.42578125" style="199" bestFit="1" customWidth="1"/>
  </cols>
  <sheetData>
    <row r="1" spans="1:19" ht="18.75">
      <c r="A1" s="352" t="s">
        <v>580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1:19" ht="15.75" thickBot="1">
      <c r="A2" t="s">
        <v>581</v>
      </c>
      <c r="D2" s="224"/>
      <c r="E2" s="224"/>
      <c r="F2" s="225"/>
      <c r="G2" s="225"/>
      <c r="H2" s="225"/>
      <c r="I2" s="225"/>
      <c r="J2" s="224"/>
      <c r="K2" s="224"/>
      <c r="L2" s="139"/>
    </row>
    <row r="3" spans="1:19" ht="16.5" thickBot="1">
      <c r="A3" s="353" t="s">
        <v>614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282"/>
    </row>
    <row r="4" spans="1:19" ht="30.75" thickBot="1">
      <c r="A4" s="226"/>
      <c r="B4" s="269"/>
      <c r="C4" s="227" t="s">
        <v>583</v>
      </c>
      <c r="D4" s="274" t="s">
        <v>80</v>
      </c>
      <c r="E4" s="275" t="s">
        <v>584</v>
      </c>
      <c r="F4" s="227" t="s">
        <v>585</v>
      </c>
      <c r="G4" s="274" t="s">
        <v>80</v>
      </c>
      <c r="H4" s="275" t="s">
        <v>584</v>
      </c>
      <c r="I4" s="227" t="s">
        <v>586</v>
      </c>
      <c r="J4" s="230" t="s">
        <v>81</v>
      </c>
      <c r="K4" s="275" t="s">
        <v>584</v>
      </c>
      <c r="L4" s="227" t="s">
        <v>615</v>
      </c>
      <c r="M4" s="230" t="s">
        <v>81</v>
      </c>
      <c r="N4" s="275" t="s">
        <v>584</v>
      </c>
      <c r="O4" s="230" t="s">
        <v>616</v>
      </c>
      <c r="P4" s="230" t="s">
        <v>587</v>
      </c>
      <c r="Q4" s="231" t="s">
        <v>588</v>
      </c>
      <c r="R4" s="198" t="s">
        <v>237</v>
      </c>
      <c r="S4" s="283" t="s">
        <v>242</v>
      </c>
    </row>
    <row r="5" spans="1:19" ht="15.75" thickBot="1">
      <c r="A5" s="232" t="s">
        <v>239</v>
      </c>
      <c r="B5" s="270" t="s">
        <v>237</v>
      </c>
      <c r="C5" s="233">
        <v>3.0092592592592588E-3</v>
      </c>
      <c r="D5" s="234" t="s">
        <v>617</v>
      </c>
      <c r="E5" s="235" t="s">
        <v>618</v>
      </c>
      <c r="F5" s="233">
        <v>3.2523148148148151E-3</v>
      </c>
      <c r="G5" s="234" t="s">
        <v>619</v>
      </c>
      <c r="H5" s="235" t="s">
        <v>620</v>
      </c>
      <c r="I5" s="233">
        <v>2.9629629629629628E-3</v>
      </c>
      <c r="J5" s="234" t="s">
        <v>621</v>
      </c>
      <c r="K5" s="235" t="s">
        <v>594</v>
      </c>
      <c r="L5" s="233">
        <v>2.9282407407407412E-3</v>
      </c>
      <c r="M5" s="234" t="s">
        <v>622</v>
      </c>
      <c r="N5" s="234" t="s">
        <v>623</v>
      </c>
      <c r="O5" s="237">
        <v>3.1944444444444442E-3</v>
      </c>
      <c r="P5" s="238">
        <v>1.7719907407407406E-2</v>
      </c>
      <c r="Q5" s="276">
        <v>2</v>
      </c>
      <c r="R5" s="240">
        <f>+(2*$P5-P5)*95/$P$5</f>
        <v>95</v>
      </c>
    </row>
    <row r="6" spans="1:19" ht="15.75" thickBot="1">
      <c r="A6" s="241" t="s">
        <v>56</v>
      </c>
      <c r="B6" s="271" t="s">
        <v>242</v>
      </c>
      <c r="C6" s="242">
        <v>3.1828703703703702E-3</v>
      </c>
      <c r="D6" s="243" t="s">
        <v>601</v>
      </c>
      <c r="E6" s="244" t="s">
        <v>624</v>
      </c>
      <c r="F6" s="242">
        <v>3.6805555555555554E-3</v>
      </c>
      <c r="G6" s="243" t="s">
        <v>625</v>
      </c>
      <c r="H6" s="244" t="s">
        <v>626</v>
      </c>
      <c r="I6" s="242">
        <v>3.1944444444444442E-3</v>
      </c>
      <c r="J6" s="243" t="s">
        <v>627</v>
      </c>
      <c r="K6" s="244" t="s">
        <v>618</v>
      </c>
      <c r="L6" s="242">
        <v>2.9629629629629628E-3</v>
      </c>
      <c r="M6" s="243" t="s">
        <v>593</v>
      </c>
      <c r="N6" s="243" t="s">
        <v>594</v>
      </c>
      <c r="O6" s="246">
        <v>3.1249999999999997E-3</v>
      </c>
      <c r="P6" s="247">
        <v>1.7881944444444443E-2</v>
      </c>
      <c r="Q6" s="277">
        <v>3</v>
      </c>
      <c r="R6" s="240"/>
      <c r="S6" s="240">
        <f>+(2*$P6-P6)*95/$P$6</f>
        <v>95</v>
      </c>
    </row>
    <row r="7" spans="1:19" ht="15.75" thickBot="1">
      <c r="A7" s="232" t="s">
        <v>595</v>
      </c>
      <c r="B7" s="270" t="s">
        <v>242</v>
      </c>
      <c r="C7" s="233">
        <v>3.0902777777777782E-3</v>
      </c>
      <c r="D7" s="234" t="s">
        <v>628</v>
      </c>
      <c r="E7" s="235" t="s">
        <v>602</v>
      </c>
      <c r="F7" s="233">
        <v>3.2986111111111111E-3</v>
      </c>
      <c r="G7" s="234" t="s">
        <v>605</v>
      </c>
      <c r="H7" s="235" t="s">
        <v>626</v>
      </c>
      <c r="I7" s="233">
        <v>3.3333333333333335E-3</v>
      </c>
      <c r="J7" s="234" t="s">
        <v>629</v>
      </c>
      <c r="K7" s="235" t="s">
        <v>602</v>
      </c>
      <c r="L7" s="233">
        <v>3.0787037037037037E-3</v>
      </c>
      <c r="M7" s="234" t="s">
        <v>630</v>
      </c>
      <c r="N7" s="234" t="s">
        <v>631</v>
      </c>
      <c r="O7" s="237">
        <v>3.2870370370370367E-3</v>
      </c>
      <c r="P7" s="238">
        <v>1.8402777777777778E-2</v>
      </c>
      <c r="Q7" s="276">
        <v>3</v>
      </c>
      <c r="R7" s="240"/>
      <c r="S7" s="240">
        <f>+(2*$P6-P7)*95/$P$6</f>
        <v>92.233009708737853</v>
      </c>
    </row>
    <row r="8" spans="1:19" ht="15.75" thickBot="1">
      <c r="A8" s="241" t="s">
        <v>57</v>
      </c>
      <c r="B8" s="271" t="s">
        <v>242</v>
      </c>
      <c r="C8" s="259">
        <v>3.1828703703703702E-3</v>
      </c>
      <c r="D8" s="260" t="s">
        <v>632</v>
      </c>
      <c r="E8" s="261" t="s">
        <v>618</v>
      </c>
      <c r="F8" s="259">
        <v>2.9976851851851848E-3</v>
      </c>
      <c r="G8" s="260" t="s">
        <v>633</v>
      </c>
      <c r="H8" s="261" t="s">
        <v>634</v>
      </c>
      <c r="I8" s="259">
        <v>3.5069444444444445E-3</v>
      </c>
      <c r="J8" s="260" t="s">
        <v>593</v>
      </c>
      <c r="K8" s="261" t="s">
        <v>634</v>
      </c>
      <c r="L8" s="259">
        <v>3.3217592592592591E-3</v>
      </c>
      <c r="M8" s="260" t="s">
        <v>599</v>
      </c>
      <c r="N8" s="260" t="s">
        <v>635</v>
      </c>
      <c r="O8" s="263">
        <v>3.414351851851852E-3</v>
      </c>
      <c r="P8" s="264">
        <v>1.8576388888888889E-2</v>
      </c>
      <c r="Q8" s="278">
        <v>5</v>
      </c>
      <c r="R8" s="240"/>
      <c r="S8" s="240">
        <f>+(2*$P6-P8)*95/$P$6</f>
        <v>91.310679611650485</v>
      </c>
    </row>
    <row r="9" spans="1:19" ht="15.75" thickBot="1">
      <c r="A9" s="249" t="s">
        <v>32</v>
      </c>
      <c r="B9" s="272" t="s">
        <v>237</v>
      </c>
      <c r="C9" s="250">
        <v>3.2407407407407406E-3</v>
      </c>
      <c r="D9" s="251" t="s">
        <v>601</v>
      </c>
      <c r="E9" s="252" t="s">
        <v>600</v>
      </c>
      <c r="F9" s="250">
        <v>3.483796296296296E-3</v>
      </c>
      <c r="G9" s="251" t="s">
        <v>628</v>
      </c>
      <c r="H9" s="252" t="s">
        <v>598</v>
      </c>
      <c r="I9" s="250">
        <v>3.3912037037037036E-3</v>
      </c>
      <c r="J9" s="251" t="s">
        <v>593</v>
      </c>
      <c r="K9" s="252" t="s">
        <v>600</v>
      </c>
      <c r="L9" s="250">
        <v>3.6111111111111114E-3</v>
      </c>
      <c r="M9" s="251" t="s">
        <v>636</v>
      </c>
      <c r="N9" s="251" t="s">
        <v>637</v>
      </c>
      <c r="O9" s="254">
        <v>3.0208333333333333E-3</v>
      </c>
      <c r="P9" s="255">
        <v>1.8807870370370371E-2</v>
      </c>
      <c r="Q9" s="279">
        <v>3</v>
      </c>
      <c r="R9" s="240">
        <f>+(2*$P5-P9)*95/$P$5</f>
        <v>89.167210973220108</v>
      </c>
      <c r="S9" s="240"/>
    </row>
    <row r="10" spans="1:19" ht="15.75" thickBot="1">
      <c r="A10" s="258" t="s">
        <v>52</v>
      </c>
      <c r="B10" s="273" t="s">
        <v>237</v>
      </c>
      <c r="C10" s="259">
        <v>3.1249999999999997E-3</v>
      </c>
      <c r="D10" s="260" t="s">
        <v>625</v>
      </c>
      <c r="E10" s="261" t="s">
        <v>596</v>
      </c>
      <c r="F10" s="259">
        <v>3.414351851851852E-3</v>
      </c>
      <c r="G10" s="260" t="s">
        <v>638</v>
      </c>
      <c r="H10" s="261" t="s">
        <v>620</v>
      </c>
      <c r="I10" s="259">
        <v>3.483796296296296E-3</v>
      </c>
      <c r="J10" s="260" t="s">
        <v>597</v>
      </c>
      <c r="K10" s="261" t="s">
        <v>626</v>
      </c>
      <c r="L10" s="259">
        <v>3.9467592592592592E-3</v>
      </c>
      <c r="M10" s="260" t="s">
        <v>639</v>
      </c>
      <c r="N10" s="260" t="s">
        <v>618</v>
      </c>
      <c r="O10" s="263">
        <v>3.8425925925925923E-3</v>
      </c>
      <c r="P10" s="264">
        <v>2.0254629629629629E-2</v>
      </c>
      <c r="Q10" s="278">
        <v>6</v>
      </c>
      <c r="R10" s="240">
        <f>+(2*$P5-P10)*95/$P$5</f>
        <v>81.410842586544732</v>
      </c>
      <c r="S10" s="240"/>
    </row>
    <row r="11" spans="1:19" ht="15.75" thickBot="1">
      <c r="A11" s="249" t="s">
        <v>47</v>
      </c>
      <c r="B11" s="272" t="s">
        <v>242</v>
      </c>
      <c r="C11" s="250" t="s">
        <v>640</v>
      </c>
      <c r="D11" s="251" t="s">
        <v>641</v>
      </c>
      <c r="E11" s="252" t="s">
        <v>600</v>
      </c>
      <c r="F11" s="250">
        <v>4.2592592592592595E-3</v>
      </c>
      <c r="G11" s="251" t="s">
        <v>642</v>
      </c>
      <c r="H11" s="252" t="s">
        <v>618</v>
      </c>
      <c r="I11" s="250">
        <v>4.1319444444444442E-3</v>
      </c>
      <c r="J11" s="251" t="s">
        <v>641</v>
      </c>
      <c r="K11" s="252" t="s">
        <v>635</v>
      </c>
      <c r="L11" s="250">
        <v>4.1319444444444442E-3</v>
      </c>
      <c r="M11" s="251" t="s">
        <v>625</v>
      </c>
      <c r="N11" s="251" t="s">
        <v>643</v>
      </c>
      <c r="O11" s="254">
        <v>3.5879629629629629E-3</v>
      </c>
      <c r="P11" s="255">
        <v>2.1990740740740741E-2</v>
      </c>
      <c r="Q11" s="279">
        <v>10</v>
      </c>
      <c r="R11" s="240"/>
      <c r="S11" s="240">
        <f>+(2*$P6-P11)*95/$P$6</f>
        <v>73.171521035598687</v>
      </c>
    </row>
    <row r="12" spans="1:19" ht="15.75" thickBot="1">
      <c r="A12" s="355" t="s">
        <v>644</v>
      </c>
      <c r="B12" s="356"/>
      <c r="C12" s="356"/>
      <c r="D12" s="356"/>
      <c r="E12" s="356"/>
      <c r="F12" s="356"/>
      <c r="G12" s="357"/>
      <c r="H12" s="280"/>
      <c r="I12" s="266"/>
      <c r="J12" s="266"/>
      <c r="K12" s="266"/>
      <c r="L12" s="266"/>
      <c r="M12" s="266"/>
      <c r="N12" s="266"/>
      <c r="O12" s="266"/>
      <c r="P12" s="266"/>
      <c r="Q12" s="266"/>
      <c r="R12" s="284"/>
    </row>
    <row r="13" spans="1:19" ht="15.75" thickBot="1">
      <c r="A13" s="268" t="s">
        <v>611</v>
      </c>
      <c r="B13" s="268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84"/>
    </row>
    <row r="14" spans="1:19" ht="15.75" thickBot="1">
      <c r="A14" s="358" t="s">
        <v>645</v>
      </c>
      <c r="B14" s="359"/>
      <c r="C14" s="359"/>
      <c r="D14" s="359"/>
      <c r="E14" s="359"/>
      <c r="F14" s="359"/>
      <c r="G14" s="359"/>
      <c r="H14" s="359"/>
      <c r="I14" s="359"/>
      <c r="J14" s="360"/>
      <c r="K14" s="281"/>
      <c r="L14" s="266"/>
      <c r="M14" s="266"/>
      <c r="N14" s="266"/>
      <c r="O14" s="266"/>
      <c r="P14" s="266"/>
      <c r="Q14" s="266"/>
      <c r="R14" s="284"/>
    </row>
    <row r="15" spans="1:19" ht="15.75" thickBot="1">
      <c r="A15" s="268" t="s">
        <v>646</v>
      </c>
      <c r="B15" s="268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84"/>
    </row>
  </sheetData>
  <mergeCells count="4">
    <mergeCell ref="A1:Q1"/>
    <mergeCell ref="A3:Q3"/>
    <mergeCell ref="A12:G12"/>
    <mergeCell ref="A14:J14"/>
  </mergeCells>
  <pageMargins left="0.7" right="0.7" top="0.78740157499999996" bottom="0.78740157499999996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P43"/>
  <sheetViews>
    <sheetView workbookViewId="0">
      <selection activeCell="I35" sqref="I35"/>
    </sheetView>
  </sheetViews>
  <sheetFormatPr defaultRowHeight="15"/>
  <cols>
    <col min="1" max="1" width="5.7109375" style="57" customWidth="1"/>
    <col min="2" max="2" width="25.7109375" style="63" customWidth="1"/>
    <col min="3" max="3" width="9.28515625" style="59" bestFit="1" customWidth="1"/>
    <col min="4" max="4" width="9.140625" style="59"/>
    <col min="5" max="5" width="14.28515625" style="100" customWidth="1"/>
    <col min="6" max="6" width="10.5703125" style="58" customWidth="1"/>
    <col min="7" max="7" width="12.7109375" style="57" customWidth="1"/>
    <col min="8" max="8" width="12.7109375" style="58" customWidth="1"/>
    <col min="9" max="10" width="12.7109375" style="59" customWidth="1"/>
    <col min="11" max="11" width="12.7109375" style="57" customWidth="1"/>
    <col min="12" max="12" width="11.7109375" style="57" bestFit="1" customWidth="1"/>
    <col min="13" max="13" width="10.7109375" style="52" customWidth="1"/>
    <col min="14" max="14" width="10.7109375" style="53" customWidth="1"/>
    <col min="15" max="15" width="10.7109375" style="54" customWidth="1"/>
    <col min="16" max="16" width="10.7109375" style="55" customWidth="1"/>
    <col min="17" max="16384" width="9.140625" style="57"/>
  </cols>
  <sheetData>
    <row r="1" spans="1:16" s="43" customFormat="1" ht="18.75">
      <c r="A1" s="39" t="s">
        <v>150</v>
      </c>
      <c r="B1" s="39"/>
      <c r="C1" s="40"/>
      <c r="D1" s="41"/>
      <c r="E1" s="42"/>
      <c r="F1" s="40"/>
      <c r="G1" s="40"/>
      <c r="H1" s="40"/>
      <c r="M1" s="44"/>
    </row>
    <row r="2" spans="1:16" s="43" customFormat="1" ht="18.75">
      <c r="A2" s="345"/>
      <c r="B2" s="345"/>
      <c r="C2" s="345"/>
      <c r="D2" s="45"/>
      <c r="E2" s="42"/>
      <c r="F2" s="46"/>
      <c r="G2" s="40"/>
      <c r="H2" s="40"/>
      <c r="M2" s="44"/>
    </row>
    <row r="3" spans="1:16" s="43" customFormat="1" ht="18.75">
      <c r="A3" s="11" t="s">
        <v>151</v>
      </c>
      <c r="B3" s="11"/>
      <c r="C3" s="12"/>
      <c r="D3" s="11"/>
      <c r="E3" s="47"/>
      <c r="F3" s="11"/>
      <c r="G3" s="11"/>
      <c r="H3" s="11"/>
      <c r="I3" s="11"/>
      <c r="M3" s="44"/>
    </row>
    <row r="4" spans="1:16" s="51" customFormat="1" ht="15.75">
      <c r="A4" s="129" t="s">
        <v>152</v>
      </c>
      <c r="B4" s="130"/>
      <c r="C4" s="131"/>
      <c r="D4" s="131"/>
      <c r="E4" s="48"/>
      <c r="F4" s="50"/>
      <c r="G4" s="48"/>
      <c r="H4" s="48"/>
      <c r="I4" s="48"/>
      <c r="J4" s="48"/>
      <c r="K4" s="48"/>
      <c r="M4" s="52"/>
      <c r="N4" s="53"/>
      <c r="O4" s="54"/>
      <c r="P4" s="55"/>
    </row>
    <row r="5" spans="1:16" ht="15.75">
      <c r="A5" s="50"/>
      <c r="B5" s="56"/>
      <c r="C5" s="49"/>
      <c r="D5" s="49"/>
      <c r="E5" s="48"/>
      <c r="F5" s="50"/>
    </row>
    <row r="6" spans="1:16" s="63" customFormat="1" ht="18.75">
      <c r="A6" s="39" t="s">
        <v>153</v>
      </c>
      <c r="B6" s="60"/>
      <c r="C6" s="61"/>
      <c r="D6" s="61"/>
      <c r="E6" s="62"/>
      <c r="F6" s="61"/>
      <c r="G6" s="60"/>
      <c r="H6" s="60"/>
      <c r="I6" s="60"/>
      <c r="J6" s="59"/>
      <c r="M6" s="361" t="s">
        <v>75</v>
      </c>
      <c r="N6" s="361"/>
      <c r="O6" s="361"/>
      <c r="P6" s="361"/>
    </row>
    <row r="7" spans="1:16" s="56" customFormat="1" ht="16.5" thickBot="1">
      <c r="A7" s="64" t="s">
        <v>154</v>
      </c>
      <c r="B7" s="64" t="s">
        <v>155</v>
      </c>
      <c r="C7" s="64" t="s">
        <v>77</v>
      </c>
      <c r="D7" s="64" t="s">
        <v>156</v>
      </c>
      <c r="E7" s="64" t="s">
        <v>157</v>
      </c>
      <c r="F7" s="64" t="s">
        <v>78</v>
      </c>
      <c r="G7" s="64" t="s">
        <v>79</v>
      </c>
      <c r="H7" s="64" t="s">
        <v>80</v>
      </c>
      <c r="I7" s="64" t="s">
        <v>81</v>
      </c>
      <c r="J7" s="64" t="s">
        <v>82</v>
      </c>
      <c r="K7" s="64" t="s">
        <v>83</v>
      </c>
      <c r="L7" s="16" t="s">
        <v>158</v>
      </c>
      <c r="M7" s="65" t="s">
        <v>159</v>
      </c>
      <c r="N7" s="66" t="s">
        <v>103</v>
      </c>
      <c r="O7" s="67" t="s">
        <v>104</v>
      </c>
      <c r="P7" s="68" t="s">
        <v>105</v>
      </c>
    </row>
    <row r="8" spans="1:16" s="51" customFormat="1" ht="20.100000000000001" customHeight="1">
      <c r="A8" s="69">
        <v>1</v>
      </c>
      <c r="B8" s="70"/>
      <c r="C8" s="71"/>
      <c r="D8" s="71"/>
      <c r="E8" s="72"/>
      <c r="F8" s="17"/>
      <c r="G8" s="17"/>
      <c r="H8" s="73"/>
      <c r="I8" s="18"/>
      <c r="J8" s="19">
        <f t="shared" ref="J8:J39" si="0">SUM(G8-F8)</f>
        <v>0</v>
      </c>
      <c r="K8" s="20">
        <v>0</v>
      </c>
      <c r="L8" s="30"/>
      <c r="M8" s="34">
        <v>100</v>
      </c>
      <c r="N8" s="66"/>
      <c r="O8" s="67">
        <v>100</v>
      </c>
      <c r="P8" s="74"/>
    </row>
    <row r="9" spans="1:16" s="51" customFormat="1" ht="20.100000000000001" customHeight="1">
      <c r="A9" s="75">
        <v>2</v>
      </c>
      <c r="B9" s="76"/>
      <c r="C9" s="77"/>
      <c r="D9" s="77"/>
      <c r="E9" s="78"/>
      <c r="F9" s="22"/>
      <c r="G9" s="22"/>
      <c r="H9" s="79"/>
      <c r="I9" s="23"/>
      <c r="J9" s="24">
        <f t="shared" si="0"/>
        <v>0</v>
      </c>
      <c r="K9" s="25">
        <f>SUM(J9-$J$8)</f>
        <v>0</v>
      </c>
      <c r="L9" s="30"/>
      <c r="M9" s="34" t="e">
        <f>+(2*$J$8-J9)*100/$J$8</f>
        <v>#DIV/0!</v>
      </c>
      <c r="N9" s="34"/>
      <c r="O9" s="67" t="e">
        <f>+(2*$J$8-J9)*100/$J$8</f>
        <v>#DIV/0!</v>
      </c>
      <c r="P9" s="74"/>
    </row>
    <row r="10" spans="1:16" s="51" customFormat="1" ht="20.100000000000001" customHeight="1">
      <c r="A10" s="75">
        <v>3</v>
      </c>
      <c r="B10" s="80"/>
      <c r="C10" s="81"/>
      <c r="D10" s="81"/>
      <c r="E10" s="82"/>
      <c r="F10" s="22"/>
      <c r="G10" s="22"/>
      <c r="H10" s="79"/>
      <c r="I10" s="23"/>
      <c r="J10" s="24">
        <f t="shared" si="0"/>
        <v>0</v>
      </c>
      <c r="K10" s="25">
        <f>SUM(J10-$J$8)</f>
        <v>0</v>
      </c>
      <c r="L10" s="30"/>
      <c r="M10" s="34" t="e">
        <f t="shared" ref="M10:M39" si="1">+(2*$J$8-J10)*100/$J$8</f>
        <v>#DIV/0!</v>
      </c>
      <c r="N10" s="34">
        <v>100</v>
      </c>
      <c r="O10" s="67"/>
      <c r="P10" s="74"/>
    </row>
    <row r="11" spans="1:16" s="51" customFormat="1" ht="20.100000000000001" customHeight="1">
      <c r="A11" s="75">
        <v>4</v>
      </c>
      <c r="B11" s="76"/>
      <c r="C11" s="77"/>
      <c r="D11" s="77"/>
      <c r="E11" s="78"/>
      <c r="F11" s="22"/>
      <c r="G11" s="22"/>
      <c r="H11" s="79"/>
      <c r="I11" s="23"/>
      <c r="J11" s="24">
        <f t="shared" si="0"/>
        <v>0</v>
      </c>
      <c r="K11" s="25">
        <f t="shared" ref="K11:K39" si="2">SUM(J11-$J$8)</f>
        <v>0</v>
      </c>
      <c r="L11" s="30"/>
      <c r="M11" s="34" t="e">
        <f t="shared" si="1"/>
        <v>#DIV/0!</v>
      </c>
      <c r="N11" s="34" t="e">
        <f>+(2*$J$10-J11)*100/$J$10</f>
        <v>#DIV/0!</v>
      </c>
      <c r="O11" s="83"/>
      <c r="P11" s="74"/>
    </row>
    <row r="12" spans="1:16" s="51" customFormat="1" ht="20.100000000000001" customHeight="1">
      <c r="A12" s="75">
        <v>5</v>
      </c>
      <c r="B12" s="76"/>
      <c r="C12" s="77"/>
      <c r="D12" s="77"/>
      <c r="E12" s="78"/>
      <c r="F12" s="22"/>
      <c r="G12" s="22"/>
      <c r="H12" s="79"/>
      <c r="I12" s="23"/>
      <c r="J12" s="24">
        <f t="shared" si="0"/>
        <v>0</v>
      </c>
      <c r="K12" s="25">
        <f t="shared" si="2"/>
        <v>0</v>
      </c>
      <c r="L12" s="30"/>
      <c r="M12" s="34" t="e">
        <f t="shared" si="1"/>
        <v>#DIV/0!</v>
      </c>
      <c r="N12" s="34" t="e">
        <f>+(2*$J$10-J12)*100/$J$10</f>
        <v>#DIV/0!</v>
      </c>
      <c r="O12" s="83"/>
      <c r="P12" s="74"/>
    </row>
    <row r="13" spans="1:16" s="51" customFormat="1" ht="20.100000000000001" customHeight="1">
      <c r="A13" s="75">
        <v>6</v>
      </c>
      <c r="B13" s="76"/>
      <c r="C13" s="77"/>
      <c r="D13" s="77"/>
      <c r="E13" s="78"/>
      <c r="F13" s="22"/>
      <c r="G13" s="22"/>
      <c r="H13" s="79"/>
      <c r="I13" s="23"/>
      <c r="J13" s="24">
        <f t="shared" si="0"/>
        <v>0</v>
      </c>
      <c r="K13" s="25">
        <f t="shared" si="2"/>
        <v>0</v>
      </c>
      <c r="L13" s="30"/>
      <c r="M13" s="34" t="e">
        <f t="shared" si="1"/>
        <v>#DIV/0!</v>
      </c>
      <c r="N13" s="66"/>
      <c r="O13" s="67" t="e">
        <f>+(2*$J$8-J13)*100/$J$8</f>
        <v>#DIV/0!</v>
      </c>
      <c r="P13" s="74"/>
    </row>
    <row r="14" spans="1:16" s="51" customFormat="1" ht="20.100000000000001" customHeight="1">
      <c r="A14" s="75">
        <v>7</v>
      </c>
      <c r="B14" s="76"/>
      <c r="C14" s="77"/>
      <c r="D14" s="77"/>
      <c r="E14" s="78"/>
      <c r="F14" s="22"/>
      <c r="G14" s="22"/>
      <c r="H14" s="79"/>
      <c r="I14" s="23"/>
      <c r="J14" s="24">
        <f t="shared" si="0"/>
        <v>0</v>
      </c>
      <c r="K14" s="25">
        <f t="shared" si="2"/>
        <v>0</v>
      </c>
      <c r="L14" s="30"/>
      <c r="M14" s="34" t="e">
        <f t="shared" si="1"/>
        <v>#DIV/0!</v>
      </c>
      <c r="N14" s="34" t="e">
        <f>+(2*$J$10-J14)*100/$J$10</f>
        <v>#DIV/0!</v>
      </c>
      <c r="O14" s="67"/>
      <c r="P14" s="74"/>
    </row>
    <row r="15" spans="1:16" s="51" customFormat="1" ht="20.100000000000001" customHeight="1">
      <c r="A15" s="75">
        <v>8</v>
      </c>
      <c r="B15" s="76"/>
      <c r="C15" s="77"/>
      <c r="D15" s="77"/>
      <c r="E15" s="78"/>
      <c r="F15" s="22"/>
      <c r="G15" s="22"/>
      <c r="H15" s="79"/>
      <c r="I15" s="23"/>
      <c r="J15" s="24">
        <f t="shared" si="0"/>
        <v>0</v>
      </c>
      <c r="K15" s="25">
        <f t="shared" si="2"/>
        <v>0</v>
      </c>
      <c r="L15" s="30"/>
      <c r="M15" s="34" t="e">
        <f t="shared" si="1"/>
        <v>#DIV/0!</v>
      </c>
      <c r="N15" s="34"/>
      <c r="O15" s="67" t="e">
        <f>+(2*$J$8-J15)*100/$J$8</f>
        <v>#DIV/0!</v>
      </c>
      <c r="P15" s="74"/>
    </row>
    <row r="16" spans="1:16" s="51" customFormat="1" ht="20.100000000000001" customHeight="1">
      <c r="A16" s="75">
        <v>9</v>
      </c>
      <c r="B16" s="76"/>
      <c r="C16" s="77"/>
      <c r="D16" s="77"/>
      <c r="E16" s="78"/>
      <c r="F16" s="22"/>
      <c r="G16" s="22"/>
      <c r="H16" s="79"/>
      <c r="I16" s="23"/>
      <c r="J16" s="24">
        <f t="shared" si="0"/>
        <v>0</v>
      </c>
      <c r="K16" s="25">
        <f t="shared" si="2"/>
        <v>0</v>
      </c>
      <c r="L16" s="30"/>
      <c r="M16" s="34" t="e">
        <f t="shared" si="1"/>
        <v>#DIV/0!</v>
      </c>
      <c r="N16" s="34"/>
      <c r="O16" s="67" t="e">
        <f>+(2*$J$8-J16)*100/$J$8</f>
        <v>#DIV/0!</v>
      </c>
      <c r="P16" s="74"/>
    </row>
    <row r="17" spans="1:16" s="51" customFormat="1" ht="20.100000000000001" customHeight="1">
      <c r="A17" s="75">
        <v>10</v>
      </c>
      <c r="B17" s="76"/>
      <c r="C17" s="77"/>
      <c r="D17" s="77"/>
      <c r="E17" s="78"/>
      <c r="F17" s="22"/>
      <c r="G17" s="22"/>
      <c r="H17" s="79"/>
      <c r="I17" s="23"/>
      <c r="J17" s="24">
        <f t="shared" si="0"/>
        <v>0</v>
      </c>
      <c r="K17" s="25">
        <f t="shared" si="2"/>
        <v>0</v>
      </c>
      <c r="L17" s="30"/>
      <c r="M17" s="34" t="e">
        <f t="shared" si="1"/>
        <v>#DIV/0!</v>
      </c>
      <c r="N17" s="66"/>
      <c r="O17" s="67" t="e">
        <f>+(2*$J$8-J17)*100/$J$8</f>
        <v>#DIV/0!</v>
      </c>
      <c r="P17" s="74"/>
    </row>
    <row r="18" spans="1:16" s="51" customFormat="1" ht="20.100000000000001" customHeight="1">
      <c r="A18" s="75">
        <v>11</v>
      </c>
      <c r="B18" s="76"/>
      <c r="C18" s="77"/>
      <c r="D18" s="77"/>
      <c r="E18" s="78"/>
      <c r="F18" s="22"/>
      <c r="G18" s="22"/>
      <c r="H18" s="79"/>
      <c r="I18" s="23"/>
      <c r="J18" s="24">
        <f t="shared" si="0"/>
        <v>0</v>
      </c>
      <c r="K18" s="25">
        <f t="shared" si="2"/>
        <v>0</v>
      </c>
      <c r="L18" s="30"/>
      <c r="M18" s="34" t="e">
        <f t="shared" si="1"/>
        <v>#DIV/0!</v>
      </c>
      <c r="N18" s="66"/>
      <c r="O18" s="67" t="e">
        <f>+(2*$J$8-J18)*100/$J$8</f>
        <v>#DIV/0!</v>
      </c>
      <c r="P18" s="74"/>
    </row>
    <row r="19" spans="1:16" s="51" customFormat="1" ht="20.100000000000001" customHeight="1">
      <c r="A19" s="75">
        <v>12</v>
      </c>
      <c r="B19" s="76"/>
      <c r="C19" s="77"/>
      <c r="D19" s="77"/>
      <c r="E19" s="78"/>
      <c r="F19" s="22"/>
      <c r="G19" s="22"/>
      <c r="H19" s="79"/>
      <c r="I19" s="23"/>
      <c r="J19" s="24">
        <f t="shared" si="0"/>
        <v>0</v>
      </c>
      <c r="K19" s="25">
        <f t="shared" si="2"/>
        <v>0</v>
      </c>
      <c r="L19" s="30"/>
      <c r="M19" s="34" t="e">
        <f t="shared" si="1"/>
        <v>#DIV/0!</v>
      </c>
      <c r="N19" s="34" t="e">
        <f>+(2*$J$10-J19)*100/$J$10</f>
        <v>#DIV/0!</v>
      </c>
      <c r="O19" s="83"/>
      <c r="P19" s="68"/>
    </row>
    <row r="20" spans="1:16" s="51" customFormat="1" ht="20.100000000000001" customHeight="1">
      <c r="A20" s="75">
        <v>13</v>
      </c>
      <c r="B20" s="76"/>
      <c r="C20" s="77"/>
      <c r="D20" s="77"/>
      <c r="E20" s="78"/>
      <c r="F20" s="22"/>
      <c r="G20" s="22"/>
      <c r="H20" s="79"/>
      <c r="I20" s="23"/>
      <c r="J20" s="24">
        <f t="shared" si="0"/>
        <v>0</v>
      </c>
      <c r="K20" s="25">
        <f t="shared" si="2"/>
        <v>0</v>
      </c>
      <c r="L20" s="30"/>
      <c r="M20" s="34" t="e">
        <f t="shared" si="1"/>
        <v>#DIV/0!</v>
      </c>
      <c r="N20" s="84"/>
      <c r="O20" s="67" t="e">
        <f>+(2*$J$8-J20)*100/$J$8</f>
        <v>#DIV/0!</v>
      </c>
      <c r="P20" s="85"/>
    </row>
    <row r="21" spans="1:16" s="51" customFormat="1" ht="20.100000000000001" customHeight="1">
      <c r="A21" s="75">
        <v>14</v>
      </c>
      <c r="B21" s="76"/>
      <c r="C21" s="77"/>
      <c r="D21" s="77"/>
      <c r="E21" s="78"/>
      <c r="F21" s="22"/>
      <c r="G21" s="22"/>
      <c r="H21" s="79"/>
      <c r="I21" s="23"/>
      <c r="J21" s="24">
        <f t="shared" si="0"/>
        <v>0</v>
      </c>
      <c r="K21" s="25">
        <f t="shared" si="2"/>
        <v>0</v>
      </c>
      <c r="L21" s="30"/>
      <c r="M21" s="34" t="e">
        <f t="shared" si="1"/>
        <v>#DIV/0!</v>
      </c>
      <c r="N21" s="34"/>
      <c r="O21" s="67" t="e">
        <f>+(2*$J$8-J21)*100/$J$8</f>
        <v>#DIV/0!</v>
      </c>
      <c r="P21" s="68"/>
    </row>
    <row r="22" spans="1:16" s="51" customFormat="1" ht="20.100000000000001" customHeight="1">
      <c r="A22" s="75">
        <v>15</v>
      </c>
      <c r="B22" s="76"/>
      <c r="C22" s="77"/>
      <c r="D22" s="77"/>
      <c r="E22" s="78"/>
      <c r="F22" s="22"/>
      <c r="G22" s="22"/>
      <c r="H22" s="79"/>
      <c r="I22" s="23"/>
      <c r="J22" s="24">
        <f t="shared" si="0"/>
        <v>0</v>
      </c>
      <c r="K22" s="25">
        <f t="shared" si="2"/>
        <v>0</v>
      </c>
      <c r="L22" s="30"/>
      <c r="M22" s="34" t="e">
        <f t="shared" si="1"/>
        <v>#DIV/0!</v>
      </c>
      <c r="N22" s="66"/>
      <c r="O22" s="67" t="e">
        <f>+(2*$J$8-J22)*100/$J$8</f>
        <v>#DIV/0!</v>
      </c>
      <c r="P22" s="74"/>
    </row>
    <row r="23" spans="1:16" s="51" customFormat="1" ht="20.100000000000001" customHeight="1">
      <c r="A23" s="75">
        <v>16</v>
      </c>
      <c r="B23" s="76"/>
      <c r="C23" s="77"/>
      <c r="D23" s="77"/>
      <c r="E23" s="78"/>
      <c r="F23" s="22"/>
      <c r="G23" s="22"/>
      <c r="H23" s="79"/>
      <c r="I23" s="23"/>
      <c r="J23" s="24">
        <f t="shared" si="0"/>
        <v>0</v>
      </c>
      <c r="K23" s="25">
        <f t="shared" si="2"/>
        <v>0</v>
      </c>
      <c r="L23" s="30"/>
      <c r="M23" s="34" t="e">
        <f t="shared" si="1"/>
        <v>#DIV/0!</v>
      </c>
      <c r="N23" s="66"/>
      <c r="O23" s="67"/>
      <c r="P23" s="74">
        <v>100</v>
      </c>
    </row>
    <row r="24" spans="1:16" s="51" customFormat="1" ht="20.100000000000001" customHeight="1">
      <c r="A24" s="75">
        <v>17</v>
      </c>
      <c r="B24" s="76"/>
      <c r="C24" s="77"/>
      <c r="D24" s="77"/>
      <c r="E24" s="78"/>
      <c r="F24" s="22"/>
      <c r="G24" s="22"/>
      <c r="H24" s="79"/>
      <c r="I24" s="23"/>
      <c r="J24" s="24">
        <f t="shared" si="0"/>
        <v>0</v>
      </c>
      <c r="K24" s="25">
        <f t="shared" si="2"/>
        <v>0</v>
      </c>
      <c r="L24" s="30"/>
      <c r="M24" s="34" t="e">
        <f t="shared" si="1"/>
        <v>#DIV/0!</v>
      </c>
      <c r="N24" s="66"/>
      <c r="O24" s="67"/>
      <c r="P24" s="86" t="e">
        <f>+(2*$J$23-J24)*100/$J$23</f>
        <v>#DIV/0!</v>
      </c>
    </row>
    <row r="25" spans="1:16" s="88" customFormat="1" ht="20.100000000000001" customHeight="1">
      <c r="A25" s="75">
        <v>18</v>
      </c>
      <c r="B25" s="76"/>
      <c r="C25" s="77"/>
      <c r="D25" s="77"/>
      <c r="E25" s="78"/>
      <c r="F25" s="22"/>
      <c r="G25" s="22"/>
      <c r="H25" s="79"/>
      <c r="I25" s="23"/>
      <c r="J25" s="24">
        <f t="shared" si="0"/>
        <v>0</v>
      </c>
      <c r="K25" s="25">
        <f t="shared" si="2"/>
        <v>0</v>
      </c>
      <c r="L25" s="30"/>
      <c r="M25" s="34" t="e">
        <f t="shared" si="1"/>
        <v>#DIV/0!</v>
      </c>
      <c r="N25" s="87"/>
      <c r="O25" s="67"/>
      <c r="P25" s="86" t="e">
        <f>+(2*$J$23-J25)*100/$J$23</f>
        <v>#DIV/0!</v>
      </c>
    </row>
    <row r="26" spans="1:16" s="89" customFormat="1" ht="20.100000000000001" customHeight="1">
      <c r="A26" s="75">
        <v>19</v>
      </c>
      <c r="B26" s="76"/>
      <c r="C26" s="77"/>
      <c r="D26" s="77"/>
      <c r="E26" s="78"/>
      <c r="F26" s="22"/>
      <c r="G26" s="22"/>
      <c r="H26" s="79"/>
      <c r="I26" s="23"/>
      <c r="J26" s="24">
        <f t="shared" si="0"/>
        <v>0</v>
      </c>
      <c r="K26" s="25">
        <f t="shared" si="2"/>
        <v>0</v>
      </c>
      <c r="L26" s="30"/>
      <c r="M26" s="34" t="e">
        <f t="shared" si="1"/>
        <v>#DIV/0!</v>
      </c>
      <c r="N26" s="34" t="e">
        <f>+(2*$J$10-J26)*100/$J$10</f>
        <v>#DIV/0!</v>
      </c>
      <c r="O26" s="67"/>
      <c r="P26" s="74"/>
    </row>
    <row r="27" spans="1:16" s="89" customFormat="1" ht="20.100000000000001" customHeight="1">
      <c r="A27" s="75">
        <v>20</v>
      </c>
      <c r="B27" s="76"/>
      <c r="C27" s="77"/>
      <c r="D27" s="77"/>
      <c r="E27" s="78"/>
      <c r="F27" s="22"/>
      <c r="G27" s="22"/>
      <c r="H27" s="79"/>
      <c r="I27" s="23"/>
      <c r="J27" s="24">
        <f t="shared" si="0"/>
        <v>0</v>
      </c>
      <c r="K27" s="25">
        <f t="shared" si="2"/>
        <v>0</v>
      </c>
      <c r="L27" s="30"/>
      <c r="M27" s="34" t="e">
        <f t="shared" si="1"/>
        <v>#DIV/0!</v>
      </c>
      <c r="N27" s="34" t="e">
        <f>+(2*$J$10-J27)*100/$J$10</f>
        <v>#DIV/0!</v>
      </c>
      <c r="O27" s="67"/>
      <c r="P27" s="74"/>
    </row>
    <row r="28" spans="1:16" s="89" customFormat="1" ht="20.100000000000001" customHeight="1">
      <c r="A28" s="75">
        <v>21</v>
      </c>
      <c r="B28" s="76"/>
      <c r="C28" s="77"/>
      <c r="D28" s="77"/>
      <c r="E28" s="78"/>
      <c r="F28" s="22"/>
      <c r="G28" s="22"/>
      <c r="H28" s="79"/>
      <c r="I28" s="23"/>
      <c r="J28" s="24">
        <f t="shared" si="0"/>
        <v>0</v>
      </c>
      <c r="K28" s="25">
        <f t="shared" si="2"/>
        <v>0</v>
      </c>
      <c r="L28" s="30"/>
      <c r="M28" s="34" t="e">
        <f t="shared" si="1"/>
        <v>#DIV/0!</v>
      </c>
      <c r="N28" s="90"/>
      <c r="O28" s="67"/>
      <c r="P28" s="86" t="e">
        <f>+(2*$J$23-J28)*100/$J$23</f>
        <v>#DIV/0!</v>
      </c>
    </row>
    <row r="29" spans="1:16" s="89" customFormat="1" ht="20.100000000000001" customHeight="1">
      <c r="A29" s="75">
        <v>22</v>
      </c>
      <c r="B29" s="76"/>
      <c r="C29" s="77"/>
      <c r="D29" s="77"/>
      <c r="E29" s="78"/>
      <c r="F29" s="22"/>
      <c r="G29" s="22"/>
      <c r="H29" s="79"/>
      <c r="I29" s="23"/>
      <c r="J29" s="24">
        <f t="shared" si="0"/>
        <v>0</v>
      </c>
      <c r="K29" s="25">
        <f t="shared" si="2"/>
        <v>0</v>
      </c>
      <c r="L29" s="30"/>
      <c r="M29" s="34" t="e">
        <f t="shared" si="1"/>
        <v>#DIV/0!</v>
      </c>
      <c r="N29" s="34"/>
      <c r="O29" s="67" t="e">
        <f>+(2*$J$8-J29)*100/$J$8</f>
        <v>#DIV/0!</v>
      </c>
      <c r="P29" s="74"/>
    </row>
    <row r="30" spans="1:16" s="89" customFormat="1" ht="20.100000000000001" customHeight="1">
      <c r="A30" s="75">
        <v>23</v>
      </c>
      <c r="B30" s="76"/>
      <c r="C30" s="77"/>
      <c r="D30" s="77"/>
      <c r="E30" s="78"/>
      <c r="F30" s="22"/>
      <c r="G30" s="22"/>
      <c r="H30" s="79"/>
      <c r="I30" s="23"/>
      <c r="J30" s="24">
        <f t="shared" si="0"/>
        <v>0</v>
      </c>
      <c r="K30" s="25">
        <f t="shared" si="2"/>
        <v>0</v>
      </c>
      <c r="L30" s="30"/>
      <c r="M30" s="34" t="e">
        <f t="shared" si="1"/>
        <v>#DIV/0!</v>
      </c>
      <c r="N30" s="86"/>
      <c r="O30" s="67" t="e">
        <f>+(2*$J$8-J30)*100/$J$8</f>
        <v>#DIV/0!</v>
      </c>
      <c r="P30" s="74"/>
    </row>
    <row r="31" spans="1:16" s="89" customFormat="1" ht="20.100000000000001" customHeight="1">
      <c r="A31" s="75">
        <v>24</v>
      </c>
      <c r="B31" s="80"/>
      <c r="C31" s="81"/>
      <c r="D31" s="81"/>
      <c r="E31" s="82"/>
      <c r="F31" s="22"/>
      <c r="G31" s="91"/>
      <c r="H31" s="92"/>
      <c r="I31" s="33"/>
      <c r="J31" s="24">
        <f t="shared" si="0"/>
        <v>0</v>
      </c>
      <c r="K31" s="25">
        <f t="shared" si="2"/>
        <v>0</v>
      </c>
      <c r="L31" s="30"/>
      <c r="M31" s="34" t="e">
        <f t="shared" si="1"/>
        <v>#DIV/0!</v>
      </c>
      <c r="N31" s="90"/>
      <c r="O31" s="67" t="e">
        <f>+(2*$J$8-J31)*100/$J$8</f>
        <v>#DIV/0!</v>
      </c>
      <c r="P31" s="86"/>
    </row>
    <row r="32" spans="1:16" s="89" customFormat="1" ht="20.100000000000001" customHeight="1">
      <c r="A32" s="75">
        <v>25</v>
      </c>
      <c r="B32" s="76"/>
      <c r="C32" s="77"/>
      <c r="D32" s="77"/>
      <c r="E32" s="78"/>
      <c r="F32" s="91"/>
      <c r="G32" s="22"/>
      <c r="H32" s="79"/>
      <c r="I32" s="23"/>
      <c r="J32" s="93">
        <f t="shared" si="0"/>
        <v>0</v>
      </c>
      <c r="K32" s="25">
        <f t="shared" si="2"/>
        <v>0</v>
      </c>
      <c r="L32" s="30"/>
      <c r="M32" s="34" t="e">
        <f t="shared" si="1"/>
        <v>#DIV/0!</v>
      </c>
      <c r="N32" s="90"/>
      <c r="O32" s="83"/>
      <c r="P32" s="86" t="e">
        <f>+(2*$J$23-J32)*100/$J$23</f>
        <v>#DIV/0!</v>
      </c>
    </row>
    <row r="33" spans="1:16" s="89" customFormat="1" ht="20.100000000000001" customHeight="1">
      <c r="A33" s="75">
        <v>26</v>
      </c>
      <c r="B33" s="76"/>
      <c r="C33" s="77"/>
      <c r="D33" s="77"/>
      <c r="E33" s="78"/>
      <c r="F33" s="22"/>
      <c r="G33" s="22"/>
      <c r="H33" s="79"/>
      <c r="I33" s="23"/>
      <c r="J33" s="24">
        <f t="shared" si="0"/>
        <v>0</v>
      </c>
      <c r="K33" s="25">
        <f t="shared" si="2"/>
        <v>0</v>
      </c>
      <c r="L33" s="30"/>
      <c r="M33" s="34" t="e">
        <f t="shared" si="1"/>
        <v>#DIV/0!</v>
      </c>
      <c r="N33" s="90"/>
      <c r="O33" s="83"/>
      <c r="P33" s="86" t="e">
        <f>+(2*$J$23-J33)*100/$J$23</f>
        <v>#DIV/0!</v>
      </c>
    </row>
    <row r="34" spans="1:16" s="89" customFormat="1" ht="20.100000000000001" customHeight="1">
      <c r="A34" s="75">
        <v>27</v>
      </c>
      <c r="B34" s="76"/>
      <c r="C34" s="77"/>
      <c r="D34" s="77"/>
      <c r="E34" s="78"/>
      <c r="F34" s="22"/>
      <c r="G34" s="22"/>
      <c r="H34" s="79"/>
      <c r="I34" s="23"/>
      <c r="J34" s="24">
        <f t="shared" si="0"/>
        <v>0</v>
      </c>
      <c r="K34" s="25">
        <f t="shared" si="2"/>
        <v>0</v>
      </c>
      <c r="L34" s="30"/>
      <c r="M34" s="34" t="e">
        <f t="shared" si="1"/>
        <v>#DIV/0!</v>
      </c>
      <c r="N34" s="90"/>
      <c r="O34" s="67" t="e">
        <f>+(2*$J$8-J34)*100/$J$8</f>
        <v>#DIV/0!</v>
      </c>
      <c r="P34" s="86"/>
    </row>
    <row r="35" spans="1:16" s="89" customFormat="1" ht="20.100000000000001" customHeight="1">
      <c r="A35" s="75">
        <v>28</v>
      </c>
      <c r="B35" s="76"/>
      <c r="C35" s="77"/>
      <c r="D35" s="77"/>
      <c r="E35" s="78"/>
      <c r="F35" s="22"/>
      <c r="G35" s="22"/>
      <c r="H35" s="79"/>
      <c r="I35" s="23"/>
      <c r="J35" s="24">
        <f t="shared" si="0"/>
        <v>0</v>
      </c>
      <c r="K35" s="25">
        <f t="shared" si="2"/>
        <v>0</v>
      </c>
      <c r="L35" s="30"/>
      <c r="M35" s="34" t="e">
        <f t="shared" si="1"/>
        <v>#DIV/0!</v>
      </c>
      <c r="N35" s="34" t="e">
        <f>+(2*$J$10-J35)*100/$J$10</f>
        <v>#DIV/0!</v>
      </c>
      <c r="O35" s="83"/>
      <c r="P35" s="86"/>
    </row>
    <row r="36" spans="1:16" s="89" customFormat="1" ht="20.100000000000001" customHeight="1">
      <c r="A36" s="75">
        <v>29</v>
      </c>
      <c r="B36" s="76"/>
      <c r="C36" s="77"/>
      <c r="D36" s="77"/>
      <c r="E36" s="78"/>
      <c r="F36" s="22"/>
      <c r="G36" s="22"/>
      <c r="H36" s="79"/>
      <c r="I36" s="23"/>
      <c r="J36" s="24">
        <f t="shared" si="0"/>
        <v>0</v>
      </c>
      <c r="K36" s="25">
        <f t="shared" si="2"/>
        <v>0</v>
      </c>
      <c r="L36" s="30"/>
      <c r="M36" s="34" t="e">
        <f t="shared" si="1"/>
        <v>#DIV/0!</v>
      </c>
      <c r="N36" s="90"/>
      <c r="O36" s="83"/>
      <c r="P36" s="86" t="e">
        <f>+(2*$J$23-J36)*100/$J$23</f>
        <v>#DIV/0!</v>
      </c>
    </row>
    <row r="37" spans="1:16" s="89" customFormat="1" ht="20.100000000000001" customHeight="1">
      <c r="A37" s="75">
        <v>30</v>
      </c>
      <c r="B37" s="76"/>
      <c r="C37" s="77"/>
      <c r="D37" s="77"/>
      <c r="E37" s="78"/>
      <c r="F37" s="22"/>
      <c r="G37" s="22"/>
      <c r="H37" s="79"/>
      <c r="I37" s="23"/>
      <c r="J37" s="24">
        <f t="shared" si="0"/>
        <v>0</v>
      </c>
      <c r="K37" s="25">
        <f t="shared" si="2"/>
        <v>0</v>
      </c>
      <c r="L37" s="30"/>
      <c r="M37" s="34" t="e">
        <f t="shared" si="1"/>
        <v>#DIV/0!</v>
      </c>
      <c r="N37" s="90"/>
      <c r="O37" s="83"/>
      <c r="P37" s="86" t="e">
        <f>+(2*$J$23-J37)*100/$J$23</f>
        <v>#DIV/0!</v>
      </c>
    </row>
    <row r="38" spans="1:16" s="89" customFormat="1" ht="20.100000000000001" customHeight="1">
      <c r="A38" s="75">
        <v>31</v>
      </c>
      <c r="B38" s="76"/>
      <c r="C38" s="77"/>
      <c r="D38" s="77"/>
      <c r="E38" s="78"/>
      <c r="F38" s="22"/>
      <c r="G38" s="22"/>
      <c r="H38" s="79"/>
      <c r="I38" s="23"/>
      <c r="J38" s="24">
        <f t="shared" si="0"/>
        <v>0</v>
      </c>
      <c r="K38" s="25">
        <f t="shared" si="2"/>
        <v>0</v>
      </c>
      <c r="L38" s="30"/>
      <c r="M38" s="34" t="e">
        <f t="shared" si="1"/>
        <v>#DIV/0!</v>
      </c>
      <c r="N38" s="90"/>
      <c r="O38" s="67" t="e">
        <f>+(2*$J$8-J38)*100/$J$8</f>
        <v>#DIV/0!</v>
      </c>
      <c r="P38" s="86"/>
    </row>
    <row r="39" spans="1:16" s="89" customFormat="1" ht="20.100000000000001" customHeight="1" thickBot="1">
      <c r="A39" s="94">
        <v>32</v>
      </c>
      <c r="B39" s="95"/>
      <c r="C39" s="96"/>
      <c r="D39" s="96"/>
      <c r="E39" s="97"/>
      <c r="F39" s="26"/>
      <c r="G39" s="26"/>
      <c r="H39" s="98"/>
      <c r="I39" s="27"/>
      <c r="J39" s="28">
        <f t="shared" si="0"/>
        <v>0</v>
      </c>
      <c r="K39" s="29">
        <f t="shared" si="2"/>
        <v>0</v>
      </c>
      <c r="L39" s="31"/>
      <c r="M39" s="34" t="e">
        <f t="shared" si="1"/>
        <v>#DIV/0!</v>
      </c>
      <c r="N39" s="90"/>
      <c r="O39" s="83"/>
      <c r="P39" s="86"/>
    </row>
    <row r="40" spans="1:16" s="51" customFormat="1" ht="15.75">
      <c r="B40" s="15"/>
      <c r="C40" s="9"/>
      <c r="D40" s="9"/>
      <c r="E40" s="14"/>
      <c r="F40" s="13"/>
      <c r="G40" s="10"/>
      <c r="H40" s="13"/>
      <c r="I40" s="9"/>
      <c r="J40" s="9"/>
      <c r="K40" s="10"/>
      <c r="L40" s="10"/>
      <c r="M40" s="99"/>
      <c r="N40" s="66"/>
      <c r="O40" s="83"/>
      <c r="P40" s="74"/>
    </row>
    <row r="41" spans="1:16" s="51" customFormat="1" ht="15.75">
      <c r="A41" s="56" t="s">
        <v>74</v>
      </c>
      <c r="B41" s="15" t="s">
        <v>160</v>
      </c>
      <c r="C41" s="9"/>
      <c r="D41" s="9"/>
      <c r="E41" s="14"/>
      <c r="F41" s="13"/>
      <c r="G41" s="10"/>
      <c r="H41" s="13"/>
      <c r="I41" s="9"/>
      <c r="J41" s="9"/>
      <c r="K41" s="10"/>
      <c r="L41" s="10"/>
      <c r="M41" s="99"/>
      <c r="N41" s="66"/>
      <c r="O41" s="83"/>
      <c r="P41" s="74"/>
    </row>
    <row r="42" spans="1:16">
      <c r="L42" s="32"/>
    </row>
    <row r="43" spans="1:16">
      <c r="L43" s="32"/>
    </row>
  </sheetData>
  <mergeCells count="2">
    <mergeCell ref="A2:C2"/>
    <mergeCell ref="M6:P6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P46"/>
  <sheetViews>
    <sheetView topLeftCell="A22" workbookViewId="0">
      <selection activeCell="G13" sqref="G13"/>
    </sheetView>
  </sheetViews>
  <sheetFormatPr defaultRowHeight="15"/>
  <cols>
    <col min="1" max="1" width="5.7109375" style="57" customWidth="1"/>
    <col min="2" max="2" width="25.7109375" style="63" customWidth="1"/>
    <col min="3" max="3" width="9.28515625" style="59" bestFit="1" customWidth="1"/>
    <col min="4" max="4" width="9.140625" style="58"/>
    <col min="5" max="5" width="15" style="100" customWidth="1"/>
    <col min="6" max="6" width="11.140625" style="58" customWidth="1"/>
    <col min="7" max="7" width="12.7109375" style="57" customWidth="1"/>
    <col min="8" max="8" width="12.7109375" style="58" customWidth="1"/>
    <col min="9" max="10" width="12.7109375" style="59" customWidth="1"/>
    <col min="11" max="12" width="12.7109375" style="57" customWidth="1"/>
    <col min="13" max="13" width="10.7109375" style="101" customWidth="1"/>
    <col min="14" max="14" width="10.7109375" style="53" customWidth="1"/>
    <col min="15" max="15" width="10.7109375" style="54" customWidth="1"/>
    <col min="16" max="16" width="10.7109375" style="102" customWidth="1"/>
    <col min="17" max="16384" width="9.140625" style="57"/>
  </cols>
  <sheetData>
    <row r="1" spans="1:16" s="43" customFormat="1" ht="18.75">
      <c r="A1" s="39" t="s">
        <v>150</v>
      </c>
      <c r="B1" s="39"/>
      <c r="C1" s="40"/>
      <c r="D1" s="41"/>
      <c r="E1" s="40"/>
      <c r="F1" s="39"/>
      <c r="G1" s="40"/>
      <c r="H1" s="40"/>
      <c r="I1" s="40"/>
      <c r="M1" s="44"/>
    </row>
    <row r="2" spans="1:16" s="43" customFormat="1" ht="18.75">
      <c r="A2" s="345"/>
      <c r="B2" s="345"/>
      <c r="C2" s="345"/>
      <c r="D2" s="45"/>
      <c r="E2" s="40"/>
      <c r="G2" s="46"/>
      <c r="H2" s="40"/>
      <c r="I2" s="40"/>
      <c r="M2" s="44"/>
    </row>
    <row r="3" spans="1:16" s="43" customFormat="1" ht="18.75">
      <c r="A3" s="11" t="s">
        <v>232</v>
      </c>
      <c r="B3" s="11"/>
      <c r="C3" s="12"/>
      <c r="D3" s="11"/>
      <c r="E3" s="11"/>
      <c r="F3" s="11"/>
      <c r="G3" s="11"/>
      <c r="H3" s="11"/>
      <c r="I3" s="11"/>
      <c r="J3" s="11"/>
      <c r="M3" s="44"/>
    </row>
    <row r="4" spans="1:16" s="136" customFormat="1" ht="15.75">
      <c r="A4" s="129" t="s">
        <v>161</v>
      </c>
      <c r="B4" s="130"/>
      <c r="C4" s="131"/>
      <c r="D4" s="132"/>
      <c r="E4" s="129"/>
      <c r="F4" s="132"/>
      <c r="G4" s="129"/>
      <c r="H4" s="129"/>
      <c r="I4" s="129"/>
      <c r="J4" s="129"/>
      <c r="K4" s="129"/>
      <c r="L4" s="129"/>
      <c r="M4" s="133"/>
      <c r="N4" s="134"/>
      <c r="O4" s="134"/>
      <c r="P4" s="135"/>
    </row>
    <row r="5" spans="1:16" ht="15.75">
      <c r="A5" s="50"/>
      <c r="B5" s="56"/>
      <c r="C5" s="49"/>
      <c r="D5" s="50"/>
      <c r="E5" s="48"/>
      <c r="F5" s="50"/>
    </row>
    <row r="6" spans="1:16" s="63" customFormat="1" ht="18.75">
      <c r="A6" s="39" t="s">
        <v>162</v>
      </c>
      <c r="B6" s="60"/>
      <c r="C6" s="61"/>
      <c r="D6" s="61"/>
      <c r="E6" s="62"/>
      <c r="F6" s="61"/>
      <c r="G6" s="60"/>
      <c r="H6" s="60"/>
      <c r="I6" s="60"/>
      <c r="J6" s="59"/>
      <c r="M6" s="361" t="s">
        <v>75</v>
      </c>
      <c r="N6" s="361"/>
      <c r="O6" s="361"/>
      <c r="P6" s="361"/>
    </row>
    <row r="7" spans="1:16" s="56" customFormat="1" ht="16.5" thickBot="1">
      <c r="A7" s="64" t="s">
        <v>154</v>
      </c>
      <c r="B7" s="64" t="s">
        <v>155</v>
      </c>
      <c r="C7" s="64" t="s">
        <v>77</v>
      </c>
      <c r="D7" s="64" t="s">
        <v>156</v>
      </c>
      <c r="E7" s="64" t="s">
        <v>157</v>
      </c>
      <c r="F7" s="64" t="s">
        <v>78</v>
      </c>
      <c r="G7" s="64" t="s">
        <v>79</v>
      </c>
      <c r="H7" s="64" t="s">
        <v>80</v>
      </c>
      <c r="I7" s="64" t="s">
        <v>81</v>
      </c>
      <c r="J7" s="124" t="s">
        <v>82</v>
      </c>
      <c r="K7" s="64" t="s">
        <v>83</v>
      </c>
      <c r="L7" s="64" t="s">
        <v>158</v>
      </c>
      <c r="M7" s="65" t="s">
        <v>159</v>
      </c>
      <c r="N7" s="66" t="s">
        <v>84</v>
      </c>
      <c r="O7" s="67" t="s">
        <v>85</v>
      </c>
      <c r="P7" s="68" t="s">
        <v>86</v>
      </c>
    </row>
    <row r="8" spans="1:16" s="51" customFormat="1" ht="19.5" customHeight="1">
      <c r="A8" s="103">
        <v>1</v>
      </c>
      <c r="B8" s="70"/>
      <c r="C8" s="71"/>
      <c r="D8" s="71"/>
      <c r="E8" s="72"/>
      <c r="F8" s="17"/>
      <c r="G8" s="17"/>
      <c r="H8" s="18"/>
      <c r="I8" s="18"/>
      <c r="J8" s="93">
        <f t="shared" ref="J8:J44" si="0">SUM(G8-F8)</f>
        <v>0</v>
      </c>
      <c r="K8" s="20">
        <v>0</v>
      </c>
      <c r="L8" s="31"/>
      <c r="M8" s="34">
        <v>100</v>
      </c>
      <c r="N8" s="66"/>
      <c r="O8" s="67">
        <v>100</v>
      </c>
      <c r="P8" s="104"/>
    </row>
    <row r="9" spans="1:16" s="51" customFormat="1" ht="19.5" customHeight="1">
      <c r="A9" s="105">
        <v>2</v>
      </c>
      <c r="B9" s="76"/>
      <c r="C9" s="77"/>
      <c r="D9" s="77"/>
      <c r="E9" s="78"/>
      <c r="F9" s="22"/>
      <c r="G9" s="22"/>
      <c r="H9" s="23"/>
      <c r="I9" s="23"/>
      <c r="J9" s="24">
        <f t="shared" si="0"/>
        <v>0</v>
      </c>
      <c r="K9" s="25">
        <f>SUM(J9-$J$8)</f>
        <v>0</v>
      </c>
      <c r="L9" s="31"/>
      <c r="M9" s="34" t="e">
        <f>+(2*$J$8-J9)*100/$J$8</f>
        <v>#DIV/0!</v>
      </c>
      <c r="N9" s="34"/>
      <c r="O9" s="67"/>
      <c r="P9" s="104"/>
    </row>
    <row r="10" spans="1:16" s="51" customFormat="1" ht="19.5" customHeight="1">
      <c r="A10" s="105">
        <v>3</v>
      </c>
      <c r="B10" s="76"/>
      <c r="C10" s="77"/>
      <c r="D10" s="77"/>
      <c r="E10" s="78"/>
      <c r="F10" s="22"/>
      <c r="G10" s="22"/>
      <c r="H10" s="23"/>
      <c r="I10" s="23"/>
      <c r="J10" s="24">
        <f t="shared" si="0"/>
        <v>0</v>
      </c>
      <c r="K10" s="25">
        <f>SUM(J10-$J$8)</f>
        <v>0</v>
      </c>
      <c r="L10" s="31"/>
      <c r="M10" s="34" t="e">
        <f t="shared" ref="M10:M44" si="1">+(2*$J$8-J10)*100/$J$8</f>
        <v>#DIV/0!</v>
      </c>
      <c r="N10" s="34"/>
      <c r="O10" s="67"/>
      <c r="P10" s="104"/>
    </row>
    <row r="11" spans="1:16" s="51" customFormat="1" ht="19.5" customHeight="1">
      <c r="A11" s="105">
        <v>4</v>
      </c>
      <c r="B11" s="76"/>
      <c r="C11" s="77"/>
      <c r="D11" s="77"/>
      <c r="E11" s="78"/>
      <c r="F11" s="22"/>
      <c r="G11" s="22"/>
      <c r="H11" s="23"/>
      <c r="I11" s="23"/>
      <c r="J11" s="24">
        <f t="shared" si="0"/>
        <v>0</v>
      </c>
      <c r="K11" s="25">
        <f>SUM(J11-$J$8)</f>
        <v>0</v>
      </c>
      <c r="L11" s="31"/>
      <c r="M11" s="34" t="e">
        <f t="shared" si="1"/>
        <v>#DIV/0!</v>
      </c>
      <c r="N11" s="34"/>
      <c r="O11" s="67"/>
      <c r="P11" s="104"/>
    </row>
    <row r="12" spans="1:16" s="51" customFormat="1" ht="19.5" customHeight="1">
      <c r="A12" s="105">
        <v>5</v>
      </c>
      <c r="B12" s="76"/>
      <c r="C12" s="77"/>
      <c r="D12" s="77"/>
      <c r="E12" s="78"/>
      <c r="F12" s="22"/>
      <c r="G12" s="22"/>
      <c r="H12" s="23"/>
      <c r="I12" s="23"/>
      <c r="J12" s="24">
        <f t="shared" si="0"/>
        <v>0</v>
      </c>
      <c r="K12" s="25">
        <f t="shared" ref="K12:K44" si="2">SUM(J12-$J$8)</f>
        <v>0</v>
      </c>
      <c r="L12" s="31"/>
      <c r="M12" s="34" t="e">
        <f t="shared" si="1"/>
        <v>#DIV/0!</v>
      </c>
      <c r="N12" s="34">
        <v>100</v>
      </c>
      <c r="O12" s="67"/>
      <c r="P12" s="104"/>
    </row>
    <row r="13" spans="1:16" s="51" customFormat="1" ht="19.5" customHeight="1">
      <c r="A13" s="105">
        <v>6</v>
      </c>
      <c r="B13" s="76"/>
      <c r="C13" s="77"/>
      <c r="D13" s="77"/>
      <c r="E13" s="78"/>
      <c r="F13" s="22"/>
      <c r="G13" s="22"/>
      <c r="H13" s="23"/>
      <c r="I13" s="23"/>
      <c r="J13" s="24">
        <f t="shared" si="0"/>
        <v>0</v>
      </c>
      <c r="K13" s="25">
        <f t="shared" si="2"/>
        <v>0</v>
      </c>
      <c r="L13" s="31"/>
      <c r="M13" s="34" t="e">
        <f t="shared" si="1"/>
        <v>#DIV/0!</v>
      </c>
      <c r="N13" s="66"/>
      <c r="O13" s="67"/>
      <c r="P13" s="104"/>
    </row>
    <row r="14" spans="1:16" s="51" customFormat="1" ht="19.5" customHeight="1">
      <c r="A14" s="105">
        <v>7</v>
      </c>
      <c r="B14" s="76"/>
      <c r="C14" s="77"/>
      <c r="D14" s="77"/>
      <c r="E14" s="78"/>
      <c r="F14" s="22"/>
      <c r="G14" s="22"/>
      <c r="H14" s="23"/>
      <c r="I14" s="23"/>
      <c r="J14" s="24">
        <f t="shared" si="0"/>
        <v>0</v>
      </c>
      <c r="K14" s="25">
        <f t="shared" si="2"/>
        <v>0</v>
      </c>
      <c r="L14" s="31"/>
      <c r="M14" s="34" t="e">
        <f t="shared" si="1"/>
        <v>#DIV/0!</v>
      </c>
      <c r="N14" s="34"/>
      <c r="O14" s="67"/>
      <c r="P14" s="104"/>
    </row>
    <row r="15" spans="1:16" s="51" customFormat="1" ht="19.5" customHeight="1">
      <c r="A15" s="105">
        <v>8</v>
      </c>
      <c r="B15" s="76"/>
      <c r="C15" s="77"/>
      <c r="D15" s="77"/>
      <c r="E15" s="78"/>
      <c r="F15" s="22"/>
      <c r="G15" s="22"/>
      <c r="H15" s="23"/>
      <c r="I15" s="23"/>
      <c r="J15" s="24">
        <f t="shared" si="0"/>
        <v>0</v>
      </c>
      <c r="K15" s="25">
        <f t="shared" si="2"/>
        <v>0</v>
      </c>
      <c r="L15" s="31"/>
      <c r="M15" s="34" t="e">
        <f t="shared" si="1"/>
        <v>#DIV/0!</v>
      </c>
      <c r="N15" s="34"/>
      <c r="O15" s="67"/>
      <c r="P15" s="74"/>
    </row>
    <row r="16" spans="1:16" s="51" customFormat="1" ht="19.5" customHeight="1">
      <c r="A16" s="105">
        <v>9</v>
      </c>
      <c r="B16" s="76"/>
      <c r="C16" s="77"/>
      <c r="D16" s="77"/>
      <c r="E16" s="78"/>
      <c r="F16" s="22"/>
      <c r="G16" s="22"/>
      <c r="H16" s="23"/>
      <c r="I16" s="23"/>
      <c r="J16" s="24">
        <f t="shared" si="0"/>
        <v>0</v>
      </c>
      <c r="K16" s="25">
        <f t="shared" si="2"/>
        <v>0</v>
      </c>
      <c r="L16" s="31"/>
      <c r="M16" s="34" t="e">
        <f t="shared" si="1"/>
        <v>#DIV/0!</v>
      </c>
      <c r="N16" s="66"/>
      <c r="O16" s="67"/>
      <c r="P16" s="104"/>
    </row>
    <row r="17" spans="1:16" s="51" customFormat="1" ht="19.5" customHeight="1">
      <c r="A17" s="105">
        <v>10</v>
      </c>
      <c r="B17" s="107"/>
      <c r="C17" s="77"/>
      <c r="D17" s="77"/>
      <c r="E17" s="78"/>
      <c r="F17" s="22"/>
      <c r="G17" s="22"/>
      <c r="H17" s="23"/>
      <c r="I17" s="23"/>
      <c r="J17" s="24">
        <f t="shared" si="0"/>
        <v>0</v>
      </c>
      <c r="K17" s="25">
        <f t="shared" si="2"/>
        <v>0</v>
      </c>
      <c r="L17" s="31"/>
      <c r="M17" s="34" t="e">
        <f t="shared" si="1"/>
        <v>#DIV/0!</v>
      </c>
      <c r="N17" s="34"/>
      <c r="O17" s="67"/>
      <c r="P17" s="86"/>
    </row>
    <row r="18" spans="1:16" s="51" customFormat="1" ht="19.5" customHeight="1">
      <c r="A18" s="105">
        <v>11</v>
      </c>
      <c r="B18" s="76"/>
      <c r="C18" s="77"/>
      <c r="D18" s="77"/>
      <c r="E18" s="78"/>
      <c r="F18" s="22"/>
      <c r="G18" s="22"/>
      <c r="H18" s="23"/>
      <c r="I18" s="23"/>
      <c r="J18" s="24">
        <f t="shared" si="0"/>
        <v>0</v>
      </c>
      <c r="K18" s="25">
        <f t="shared" si="2"/>
        <v>0</v>
      </c>
      <c r="L18" s="31"/>
      <c r="M18" s="34" t="e">
        <f t="shared" si="1"/>
        <v>#DIV/0!</v>
      </c>
      <c r="N18" s="34"/>
      <c r="O18" s="67"/>
      <c r="P18" s="104"/>
    </row>
    <row r="19" spans="1:16" s="51" customFormat="1" ht="19.5" customHeight="1">
      <c r="A19" s="105">
        <v>12</v>
      </c>
      <c r="B19" s="76"/>
      <c r="C19" s="77"/>
      <c r="D19" s="77"/>
      <c r="E19" s="78"/>
      <c r="F19" s="22"/>
      <c r="G19" s="106"/>
      <c r="H19" s="23"/>
      <c r="I19" s="23"/>
      <c r="J19" s="24">
        <f t="shared" si="0"/>
        <v>0</v>
      </c>
      <c r="K19" s="25">
        <f t="shared" si="2"/>
        <v>0</v>
      </c>
      <c r="L19" s="31"/>
      <c r="M19" s="34" t="e">
        <f t="shared" si="1"/>
        <v>#DIV/0!</v>
      </c>
      <c r="N19" s="34"/>
      <c r="O19" s="67"/>
      <c r="P19" s="104"/>
    </row>
    <row r="20" spans="1:16" s="51" customFormat="1" ht="19.5" customHeight="1">
      <c r="A20" s="105">
        <v>13</v>
      </c>
      <c r="B20" s="76"/>
      <c r="C20" s="77"/>
      <c r="D20" s="77"/>
      <c r="E20" s="78"/>
      <c r="F20" s="22"/>
      <c r="G20" s="106"/>
      <c r="H20" s="23"/>
      <c r="I20" s="23"/>
      <c r="J20" s="24">
        <f t="shared" si="0"/>
        <v>0</v>
      </c>
      <c r="K20" s="25">
        <f t="shared" si="2"/>
        <v>0</v>
      </c>
      <c r="L20" s="31"/>
      <c r="M20" s="34" t="e">
        <f t="shared" si="1"/>
        <v>#DIV/0!</v>
      </c>
      <c r="N20" s="34"/>
      <c r="O20" s="67"/>
      <c r="P20" s="108"/>
    </row>
    <row r="21" spans="1:16" s="51" customFormat="1" ht="19.5" customHeight="1">
      <c r="A21" s="105">
        <v>14</v>
      </c>
      <c r="B21" s="76"/>
      <c r="C21" s="77"/>
      <c r="D21" s="77"/>
      <c r="E21" s="78"/>
      <c r="F21" s="22"/>
      <c r="G21" s="106"/>
      <c r="H21" s="23"/>
      <c r="I21" s="23"/>
      <c r="J21" s="24">
        <f t="shared" si="0"/>
        <v>0</v>
      </c>
      <c r="K21" s="25">
        <f t="shared" si="2"/>
        <v>0</v>
      </c>
      <c r="L21" s="31"/>
      <c r="M21" s="34" t="e">
        <f t="shared" si="1"/>
        <v>#DIV/0!</v>
      </c>
      <c r="N21" s="84"/>
      <c r="O21" s="67"/>
      <c r="P21" s="86"/>
    </row>
    <row r="22" spans="1:16" s="51" customFormat="1" ht="19.5" customHeight="1">
      <c r="A22" s="105">
        <v>15</v>
      </c>
      <c r="B22" s="76"/>
      <c r="C22" s="77"/>
      <c r="D22" s="77"/>
      <c r="E22" s="78"/>
      <c r="F22" s="22"/>
      <c r="G22" s="106"/>
      <c r="H22" s="23"/>
      <c r="I22" s="23"/>
      <c r="J22" s="24">
        <f t="shared" si="0"/>
        <v>0</v>
      </c>
      <c r="K22" s="25">
        <f t="shared" si="2"/>
        <v>0</v>
      </c>
      <c r="L22" s="31"/>
      <c r="M22" s="34" t="e">
        <f t="shared" si="1"/>
        <v>#DIV/0!</v>
      </c>
      <c r="N22" s="66"/>
      <c r="O22" s="67"/>
      <c r="P22" s="86"/>
    </row>
    <row r="23" spans="1:16" s="51" customFormat="1" ht="19.5" customHeight="1">
      <c r="A23" s="105">
        <v>16</v>
      </c>
      <c r="B23" s="76"/>
      <c r="C23" s="77"/>
      <c r="D23" s="77"/>
      <c r="E23" s="78"/>
      <c r="F23" s="22"/>
      <c r="G23" s="106"/>
      <c r="H23" s="23"/>
      <c r="I23" s="23"/>
      <c r="J23" s="24">
        <f t="shared" si="0"/>
        <v>0</v>
      </c>
      <c r="K23" s="25">
        <f t="shared" si="2"/>
        <v>0</v>
      </c>
      <c r="L23" s="31"/>
      <c r="M23" s="34" t="e">
        <f t="shared" si="1"/>
        <v>#DIV/0!</v>
      </c>
      <c r="N23" s="66"/>
      <c r="O23" s="67"/>
      <c r="P23" s="74">
        <v>100</v>
      </c>
    </row>
    <row r="24" spans="1:16" s="51" customFormat="1" ht="19.5" customHeight="1">
      <c r="A24" s="105">
        <v>17</v>
      </c>
      <c r="B24" s="76"/>
      <c r="C24" s="77"/>
      <c r="D24" s="77"/>
      <c r="E24" s="78"/>
      <c r="F24" s="22"/>
      <c r="G24" s="106"/>
      <c r="H24" s="23"/>
      <c r="I24" s="23"/>
      <c r="J24" s="24">
        <f t="shared" si="0"/>
        <v>0</v>
      </c>
      <c r="K24" s="25">
        <f t="shared" si="2"/>
        <v>0</v>
      </c>
      <c r="L24" s="31"/>
      <c r="M24" s="34" t="e">
        <f t="shared" si="1"/>
        <v>#DIV/0!</v>
      </c>
      <c r="N24" s="66"/>
      <c r="O24" s="67"/>
      <c r="P24" s="86"/>
    </row>
    <row r="25" spans="1:16" s="51" customFormat="1" ht="19.5" customHeight="1">
      <c r="A25" s="105">
        <v>18</v>
      </c>
      <c r="B25" s="76"/>
      <c r="C25" s="77"/>
      <c r="D25" s="77"/>
      <c r="E25" s="78"/>
      <c r="F25" s="22"/>
      <c r="G25" s="22"/>
      <c r="H25" s="23"/>
      <c r="I25" s="23"/>
      <c r="J25" s="24">
        <f t="shared" si="0"/>
        <v>0</v>
      </c>
      <c r="K25" s="25">
        <f t="shared" si="2"/>
        <v>0</v>
      </c>
      <c r="L25" s="31"/>
      <c r="M25" s="34" t="e">
        <f t="shared" si="1"/>
        <v>#DIV/0!</v>
      </c>
      <c r="N25" s="66"/>
      <c r="O25" s="67"/>
      <c r="P25" s="86"/>
    </row>
    <row r="26" spans="1:16" s="88" customFormat="1" ht="19.5" customHeight="1">
      <c r="A26" s="105">
        <v>19</v>
      </c>
      <c r="B26" s="76"/>
      <c r="C26" s="77"/>
      <c r="D26" s="77"/>
      <c r="E26" s="78"/>
      <c r="F26" s="22"/>
      <c r="G26" s="106"/>
      <c r="H26" s="23"/>
      <c r="I26" s="23"/>
      <c r="J26" s="24">
        <f t="shared" si="0"/>
        <v>0</v>
      </c>
      <c r="K26" s="25">
        <f t="shared" si="2"/>
        <v>0</v>
      </c>
      <c r="L26" s="31"/>
      <c r="M26" s="34" t="e">
        <f t="shared" si="1"/>
        <v>#DIV/0!</v>
      </c>
      <c r="N26" s="87"/>
      <c r="O26" s="67"/>
      <c r="P26" s="86"/>
    </row>
    <row r="27" spans="1:16" s="89" customFormat="1" ht="19.5" customHeight="1">
      <c r="A27" s="105">
        <v>20</v>
      </c>
      <c r="B27" s="76"/>
      <c r="C27" s="77"/>
      <c r="D27" s="77"/>
      <c r="E27" s="78"/>
      <c r="F27" s="22"/>
      <c r="G27" s="106"/>
      <c r="H27" s="23"/>
      <c r="I27" s="23"/>
      <c r="J27" s="24">
        <f t="shared" si="0"/>
        <v>0</v>
      </c>
      <c r="K27" s="25">
        <f t="shared" si="2"/>
        <v>0</v>
      </c>
      <c r="L27" s="31"/>
      <c r="M27" s="34" t="e">
        <f t="shared" si="1"/>
        <v>#DIV/0!</v>
      </c>
      <c r="N27" s="90"/>
      <c r="O27" s="67"/>
      <c r="P27" s="86"/>
    </row>
    <row r="28" spans="1:16" s="89" customFormat="1" ht="19.5" customHeight="1">
      <c r="A28" s="105">
        <v>21</v>
      </c>
      <c r="B28" s="76"/>
      <c r="C28" s="77"/>
      <c r="D28" s="77"/>
      <c r="E28" s="78"/>
      <c r="F28" s="22"/>
      <c r="G28" s="106"/>
      <c r="H28" s="23"/>
      <c r="I28" s="23"/>
      <c r="J28" s="24">
        <f t="shared" si="0"/>
        <v>0</v>
      </c>
      <c r="K28" s="25">
        <f t="shared" si="2"/>
        <v>0</v>
      </c>
      <c r="L28" s="31"/>
      <c r="M28" s="34" t="e">
        <f t="shared" si="1"/>
        <v>#DIV/0!</v>
      </c>
      <c r="N28" s="90"/>
      <c r="O28" s="67"/>
      <c r="P28" s="86"/>
    </row>
    <row r="29" spans="1:16" s="89" customFormat="1" ht="19.5" customHeight="1">
      <c r="A29" s="105" t="s">
        <v>163</v>
      </c>
      <c r="B29" s="76"/>
      <c r="C29" s="77"/>
      <c r="D29" s="77"/>
      <c r="E29" s="78"/>
      <c r="F29" s="22"/>
      <c r="G29" s="106"/>
      <c r="H29" s="23"/>
      <c r="I29" s="23"/>
      <c r="J29" s="24">
        <f t="shared" si="0"/>
        <v>0</v>
      </c>
      <c r="K29" s="25">
        <f t="shared" si="2"/>
        <v>0</v>
      </c>
      <c r="L29" s="31"/>
      <c r="M29" s="34" t="e">
        <f t="shared" si="1"/>
        <v>#DIV/0!</v>
      </c>
      <c r="N29" s="90"/>
      <c r="O29" s="67"/>
      <c r="P29" s="86"/>
    </row>
    <row r="30" spans="1:16" s="89" customFormat="1" ht="19.5" customHeight="1">
      <c r="A30" s="105" t="s">
        <v>163</v>
      </c>
      <c r="B30" s="76"/>
      <c r="C30" s="77"/>
      <c r="D30" s="77"/>
      <c r="E30" s="78"/>
      <c r="F30" s="22"/>
      <c r="G30" s="22"/>
      <c r="H30" s="23"/>
      <c r="I30" s="23"/>
      <c r="J30" s="24">
        <f t="shared" si="0"/>
        <v>0</v>
      </c>
      <c r="K30" s="25">
        <f t="shared" si="2"/>
        <v>0</v>
      </c>
      <c r="L30" s="31"/>
      <c r="M30" s="34" t="e">
        <f t="shared" si="1"/>
        <v>#DIV/0!</v>
      </c>
      <c r="N30" s="86"/>
      <c r="O30" s="67"/>
      <c r="P30" s="74"/>
    </row>
    <row r="31" spans="1:16" s="89" customFormat="1" ht="19.5" customHeight="1">
      <c r="A31" s="105">
        <v>24</v>
      </c>
      <c r="B31" s="76"/>
      <c r="C31" s="77"/>
      <c r="D31" s="77"/>
      <c r="E31" s="78"/>
      <c r="F31" s="22"/>
      <c r="G31" s="106"/>
      <c r="H31" s="23"/>
      <c r="I31" s="23"/>
      <c r="J31" s="24">
        <f t="shared" si="0"/>
        <v>0</v>
      </c>
      <c r="K31" s="25">
        <f t="shared" si="2"/>
        <v>0</v>
      </c>
      <c r="L31" s="31"/>
      <c r="M31" s="34" t="e">
        <f t="shared" si="1"/>
        <v>#DIV/0!</v>
      </c>
      <c r="N31" s="86"/>
      <c r="O31" s="67"/>
      <c r="P31" s="86"/>
    </row>
    <row r="32" spans="1:16" s="89" customFormat="1" ht="19.5" customHeight="1">
      <c r="A32" s="105">
        <v>25</v>
      </c>
      <c r="B32" s="76"/>
      <c r="C32" s="77"/>
      <c r="D32" s="77"/>
      <c r="E32" s="78"/>
      <c r="F32" s="22"/>
      <c r="G32" s="109"/>
      <c r="H32" s="33"/>
      <c r="I32" s="33"/>
      <c r="J32" s="93">
        <f t="shared" si="0"/>
        <v>0</v>
      </c>
      <c r="K32" s="25">
        <f t="shared" si="2"/>
        <v>0</v>
      </c>
      <c r="L32" s="31"/>
      <c r="M32" s="34" t="e">
        <f t="shared" si="1"/>
        <v>#DIV/0!</v>
      </c>
      <c r="N32" s="90"/>
      <c r="O32" s="67"/>
      <c r="P32" s="74"/>
    </row>
    <row r="33" spans="1:16" s="89" customFormat="1" ht="19.5" customHeight="1">
      <c r="A33" s="105">
        <v>26</v>
      </c>
      <c r="B33" s="76"/>
      <c r="C33" s="77"/>
      <c r="D33" s="77"/>
      <c r="E33" s="78"/>
      <c r="F33" s="22"/>
      <c r="G33" s="106"/>
      <c r="H33" s="23"/>
      <c r="I33" s="23"/>
      <c r="J33" s="24">
        <f t="shared" si="0"/>
        <v>0</v>
      </c>
      <c r="K33" s="25">
        <f t="shared" si="2"/>
        <v>0</v>
      </c>
      <c r="L33" s="31"/>
      <c r="M33" s="34" t="e">
        <f t="shared" si="1"/>
        <v>#DIV/0!</v>
      </c>
      <c r="N33" s="90"/>
      <c r="O33" s="67"/>
      <c r="P33" s="86"/>
    </row>
    <row r="34" spans="1:16" s="89" customFormat="1" ht="19.5" customHeight="1">
      <c r="A34" s="105">
        <v>27</v>
      </c>
      <c r="B34" s="76"/>
      <c r="C34" s="77"/>
      <c r="D34" s="77"/>
      <c r="E34" s="78"/>
      <c r="F34" s="22"/>
      <c r="G34" s="22"/>
      <c r="H34" s="23"/>
      <c r="I34" s="23"/>
      <c r="J34" s="24">
        <f t="shared" si="0"/>
        <v>0</v>
      </c>
      <c r="K34" s="25">
        <f t="shared" si="2"/>
        <v>0</v>
      </c>
      <c r="L34" s="31"/>
      <c r="M34" s="34" t="e">
        <f t="shared" si="1"/>
        <v>#DIV/0!</v>
      </c>
      <c r="N34" s="34"/>
      <c r="O34" s="67"/>
      <c r="P34" s="74"/>
    </row>
    <row r="35" spans="1:16" s="89" customFormat="1" ht="19.5" customHeight="1">
      <c r="A35" s="105">
        <v>28</v>
      </c>
      <c r="B35" s="76"/>
      <c r="C35" s="77"/>
      <c r="D35" s="77"/>
      <c r="E35" s="78"/>
      <c r="F35" s="22"/>
      <c r="G35" s="22"/>
      <c r="H35" s="23"/>
      <c r="I35" s="23"/>
      <c r="J35" s="24">
        <f t="shared" si="0"/>
        <v>0</v>
      </c>
      <c r="K35" s="25">
        <f t="shared" si="2"/>
        <v>0</v>
      </c>
      <c r="L35" s="31"/>
      <c r="M35" s="34" t="e">
        <f t="shared" si="1"/>
        <v>#DIV/0!</v>
      </c>
      <c r="N35" s="90"/>
      <c r="O35" s="67"/>
      <c r="P35" s="86"/>
    </row>
    <row r="36" spans="1:16" s="89" customFormat="1" ht="19.5" customHeight="1">
      <c r="A36" s="105">
        <v>29</v>
      </c>
      <c r="B36" s="76"/>
      <c r="C36" s="77"/>
      <c r="D36" s="77"/>
      <c r="E36" s="78"/>
      <c r="F36" s="22"/>
      <c r="G36" s="22"/>
      <c r="H36" s="23"/>
      <c r="I36" s="23"/>
      <c r="J36" s="24">
        <f t="shared" si="0"/>
        <v>0</v>
      </c>
      <c r="K36" s="25">
        <f t="shared" si="2"/>
        <v>0</v>
      </c>
      <c r="L36" s="31"/>
      <c r="M36" s="34" t="e">
        <f t="shared" si="1"/>
        <v>#DIV/0!</v>
      </c>
      <c r="N36" s="90"/>
      <c r="O36" s="67"/>
      <c r="P36" s="74"/>
    </row>
    <row r="37" spans="1:16" s="89" customFormat="1" ht="19.5" customHeight="1">
      <c r="A37" s="105">
        <v>30</v>
      </c>
      <c r="B37" s="76"/>
      <c r="C37" s="77"/>
      <c r="D37" s="77"/>
      <c r="E37" s="78"/>
      <c r="F37" s="22"/>
      <c r="G37" s="22"/>
      <c r="H37" s="23"/>
      <c r="I37" s="23"/>
      <c r="J37" s="24">
        <f t="shared" si="0"/>
        <v>0</v>
      </c>
      <c r="K37" s="25">
        <f t="shared" si="2"/>
        <v>0</v>
      </c>
      <c r="L37" s="31"/>
      <c r="M37" s="34" t="e">
        <f t="shared" si="1"/>
        <v>#DIV/0!</v>
      </c>
      <c r="N37" s="34"/>
      <c r="O37" s="67"/>
      <c r="P37" s="74"/>
    </row>
    <row r="38" spans="1:16" s="89" customFormat="1" ht="19.5" customHeight="1">
      <c r="A38" s="105">
        <v>31</v>
      </c>
      <c r="B38" s="76"/>
      <c r="C38" s="77"/>
      <c r="D38" s="77"/>
      <c r="E38" s="78"/>
      <c r="F38" s="22"/>
      <c r="G38" s="22"/>
      <c r="H38" s="23"/>
      <c r="I38" s="23"/>
      <c r="J38" s="24">
        <f t="shared" si="0"/>
        <v>0</v>
      </c>
      <c r="K38" s="25">
        <f t="shared" si="2"/>
        <v>0</v>
      </c>
      <c r="L38" s="31"/>
      <c r="M38" s="34" t="e">
        <f t="shared" si="1"/>
        <v>#DIV/0!</v>
      </c>
      <c r="N38" s="90"/>
      <c r="O38" s="67"/>
      <c r="P38" s="74"/>
    </row>
    <row r="39" spans="1:16" s="89" customFormat="1" ht="19.5" customHeight="1">
      <c r="A39" s="105">
        <v>32</v>
      </c>
      <c r="B39" s="76"/>
      <c r="C39" s="77"/>
      <c r="D39" s="77"/>
      <c r="E39" s="78"/>
      <c r="F39" s="22"/>
      <c r="G39" s="106"/>
      <c r="H39" s="23"/>
      <c r="I39" s="23"/>
      <c r="J39" s="24">
        <f t="shared" si="0"/>
        <v>0</v>
      </c>
      <c r="K39" s="25">
        <f t="shared" si="2"/>
        <v>0</v>
      </c>
      <c r="L39" s="31"/>
      <c r="M39" s="34" t="e">
        <f t="shared" si="1"/>
        <v>#DIV/0!</v>
      </c>
      <c r="N39" s="90"/>
      <c r="O39" s="67"/>
      <c r="P39" s="86"/>
    </row>
    <row r="40" spans="1:16" s="89" customFormat="1" ht="19.5" customHeight="1">
      <c r="A40" s="105">
        <v>33</v>
      </c>
      <c r="B40" s="76"/>
      <c r="C40" s="77"/>
      <c r="D40" s="77"/>
      <c r="E40" s="78"/>
      <c r="F40" s="22"/>
      <c r="G40" s="22"/>
      <c r="H40" s="23"/>
      <c r="I40" s="23"/>
      <c r="J40" s="24">
        <f t="shared" si="0"/>
        <v>0</v>
      </c>
      <c r="K40" s="25">
        <f t="shared" si="2"/>
        <v>0</v>
      </c>
      <c r="L40" s="31"/>
      <c r="M40" s="34" t="e">
        <f t="shared" si="1"/>
        <v>#DIV/0!</v>
      </c>
      <c r="N40" s="34"/>
      <c r="O40" s="67"/>
      <c r="P40" s="86"/>
    </row>
    <row r="41" spans="1:16" s="89" customFormat="1" ht="19.5" customHeight="1">
      <c r="A41" s="105">
        <v>34</v>
      </c>
      <c r="B41" s="76"/>
      <c r="C41" s="77"/>
      <c r="D41" s="77"/>
      <c r="E41" s="78"/>
      <c r="F41" s="22"/>
      <c r="G41" s="110"/>
      <c r="H41" s="111"/>
      <c r="I41" s="111"/>
      <c r="J41" s="24">
        <f t="shared" si="0"/>
        <v>0</v>
      </c>
      <c r="K41" s="25">
        <f t="shared" si="2"/>
        <v>0</v>
      </c>
      <c r="L41" s="31"/>
      <c r="M41" s="34" t="e">
        <f t="shared" si="1"/>
        <v>#DIV/0!</v>
      </c>
      <c r="N41" s="90"/>
      <c r="O41" s="67"/>
      <c r="P41" s="86"/>
    </row>
    <row r="42" spans="1:16" ht="19.5" customHeight="1">
      <c r="A42" s="105">
        <v>35</v>
      </c>
      <c r="B42" s="76"/>
      <c r="C42" s="77"/>
      <c r="D42" s="77"/>
      <c r="E42" s="78"/>
      <c r="F42" s="22"/>
      <c r="G42" s="112"/>
      <c r="H42" s="111"/>
      <c r="I42" s="111"/>
      <c r="J42" s="24">
        <f t="shared" si="0"/>
        <v>0</v>
      </c>
      <c r="K42" s="25">
        <f t="shared" si="2"/>
        <v>0</v>
      </c>
      <c r="L42" s="31"/>
      <c r="M42" s="34" t="e">
        <f t="shared" si="1"/>
        <v>#DIV/0!</v>
      </c>
      <c r="O42" s="67"/>
      <c r="P42" s="86"/>
    </row>
    <row r="43" spans="1:16" ht="19.5" customHeight="1">
      <c r="A43" s="105">
        <v>36</v>
      </c>
      <c r="B43" s="107"/>
      <c r="C43" s="21"/>
      <c r="D43" s="77"/>
      <c r="E43" s="78"/>
      <c r="F43" s="22"/>
      <c r="G43" s="110"/>
      <c r="H43" s="111"/>
      <c r="I43" s="111"/>
      <c r="J43" s="24">
        <f t="shared" si="0"/>
        <v>0</v>
      </c>
      <c r="K43" s="25">
        <f t="shared" si="2"/>
        <v>0</v>
      </c>
      <c r="L43" s="31"/>
      <c r="M43" s="34" t="e">
        <f t="shared" si="1"/>
        <v>#DIV/0!</v>
      </c>
      <c r="O43" s="67"/>
    </row>
    <row r="44" spans="1:16" ht="19.5" customHeight="1">
      <c r="A44" s="105">
        <v>37</v>
      </c>
      <c r="B44" s="76"/>
      <c r="C44" s="77"/>
      <c r="D44" s="77"/>
      <c r="E44" s="78"/>
      <c r="F44" s="22"/>
      <c r="G44" s="110"/>
      <c r="H44" s="111"/>
      <c r="I44" s="111"/>
      <c r="J44" s="24">
        <f t="shared" si="0"/>
        <v>0</v>
      </c>
      <c r="K44" s="25">
        <f t="shared" si="2"/>
        <v>0</v>
      </c>
      <c r="L44" s="31"/>
      <c r="M44" s="34" t="e">
        <f t="shared" si="1"/>
        <v>#DIV/0!</v>
      </c>
      <c r="O44" s="67"/>
      <c r="P44" s="86"/>
    </row>
    <row r="45" spans="1:16" ht="19.5" customHeight="1" thickBot="1">
      <c r="A45" s="113">
        <v>38</v>
      </c>
      <c r="B45" s="95"/>
      <c r="C45" s="96"/>
      <c r="D45" s="96"/>
      <c r="E45" s="97"/>
      <c r="F45" s="26"/>
      <c r="G45" s="26"/>
      <c r="H45" s="27"/>
      <c r="I45" s="27"/>
      <c r="J45" s="28"/>
      <c r="K45" s="29"/>
      <c r="L45" s="31"/>
      <c r="M45" s="34"/>
    </row>
    <row r="46" spans="1:16">
      <c r="H46" s="59"/>
    </row>
  </sheetData>
  <mergeCells count="2">
    <mergeCell ref="A2:C2"/>
    <mergeCell ref="M6:P6"/>
  </mergeCells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R39"/>
  <sheetViews>
    <sheetView topLeftCell="A25" workbookViewId="0">
      <selection activeCell="E37" sqref="E37"/>
    </sheetView>
  </sheetViews>
  <sheetFormatPr defaultRowHeight="15"/>
  <cols>
    <col min="1" max="1" width="5.7109375" style="63" customWidth="1"/>
    <col min="2" max="2" width="25.7109375" style="63" customWidth="1"/>
    <col min="3" max="3" width="9.140625" style="59"/>
    <col min="4" max="4" width="12.7109375" style="58" customWidth="1"/>
    <col min="5" max="5" width="15.5703125" style="57" customWidth="1"/>
    <col min="6" max="6" width="12.7109375" style="57" customWidth="1"/>
    <col min="7" max="7" width="12.7109375" style="58" customWidth="1"/>
    <col min="8" max="9" width="10.7109375" style="58" customWidth="1"/>
    <col min="10" max="11" width="10.7109375" style="59" customWidth="1"/>
    <col min="12" max="12" width="12.7109375" style="57" customWidth="1"/>
    <col min="13" max="13" width="11.7109375" style="57" bestFit="1" customWidth="1"/>
    <col min="14" max="14" width="9.28515625" style="57" customWidth="1"/>
    <col min="15" max="15" width="10.7109375" style="52" customWidth="1"/>
    <col min="16" max="16" width="10.7109375" style="53" customWidth="1"/>
    <col min="17" max="17" width="10.7109375" style="54" customWidth="1"/>
    <col min="18" max="18" width="10.7109375" style="55" customWidth="1"/>
    <col min="19" max="16384" width="9.140625" style="57"/>
  </cols>
  <sheetData>
    <row r="1" spans="1:18" s="43" customFormat="1" ht="18.75">
      <c r="A1" s="39" t="s">
        <v>150</v>
      </c>
      <c r="B1" s="39"/>
      <c r="C1" s="40"/>
      <c r="D1" s="41"/>
      <c r="E1" s="42"/>
      <c r="F1" s="40"/>
      <c r="G1" s="40"/>
    </row>
    <row r="2" spans="1:18" s="43" customFormat="1" ht="18.75">
      <c r="A2" s="345"/>
      <c r="B2" s="345"/>
      <c r="C2" s="345"/>
      <c r="D2" s="45"/>
      <c r="E2" s="42"/>
      <c r="F2" s="40"/>
      <c r="G2" s="40"/>
    </row>
    <row r="3" spans="1:18" s="43" customFormat="1" ht="18.75">
      <c r="A3" s="11" t="s">
        <v>233</v>
      </c>
      <c r="B3" s="11"/>
      <c r="C3" s="12"/>
      <c r="D3" s="11"/>
      <c r="E3" s="47"/>
      <c r="F3" s="11"/>
      <c r="G3" s="11"/>
      <c r="H3" s="11"/>
    </row>
    <row r="4" spans="1:18" s="51" customFormat="1" ht="15.75">
      <c r="A4" s="129" t="s">
        <v>164</v>
      </c>
      <c r="B4" s="114"/>
      <c r="C4" s="49"/>
      <c r="D4" s="50"/>
      <c r="E4" s="48"/>
      <c r="F4" s="48"/>
      <c r="G4" s="48"/>
      <c r="H4" s="48"/>
      <c r="I4" s="48"/>
      <c r="J4" s="48"/>
      <c r="K4" s="48"/>
      <c r="L4" s="48"/>
      <c r="O4" s="52"/>
      <c r="P4" s="53"/>
      <c r="Q4" s="54"/>
      <c r="R4" s="55"/>
    </row>
    <row r="5" spans="1:18" ht="15.75">
      <c r="A5" s="49"/>
      <c r="B5" s="56"/>
      <c r="C5" s="114"/>
      <c r="D5" s="50"/>
      <c r="E5" s="48"/>
      <c r="O5" s="57"/>
      <c r="P5" s="57"/>
      <c r="Q5" s="57"/>
      <c r="R5" s="57"/>
    </row>
    <row r="6" spans="1:18" ht="18.75">
      <c r="A6" s="39" t="s">
        <v>165</v>
      </c>
      <c r="B6" s="60"/>
      <c r="C6" s="60"/>
      <c r="D6" s="60"/>
      <c r="E6" s="60"/>
      <c r="F6" s="60"/>
      <c r="G6" s="60"/>
      <c r="H6" s="60"/>
      <c r="I6" s="60"/>
      <c r="J6" s="60"/>
      <c r="O6" s="57"/>
      <c r="P6" s="57"/>
      <c r="Q6" s="57"/>
      <c r="R6" s="57"/>
    </row>
    <row r="7" spans="1:18" s="56" customFormat="1" ht="16.5" thickBot="1">
      <c r="A7" s="64" t="s">
        <v>76</v>
      </c>
      <c r="B7" s="64" t="s">
        <v>155</v>
      </c>
      <c r="C7" s="64" t="s">
        <v>77</v>
      </c>
      <c r="D7" s="115" t="s">
        <v>156</v>
      </c>
      <c r="E7" s="115" t="s">
        <v>166</v>
      </c>
      <c r="F7" s="64" t="s">
        <v>78</v>
      </c>
      <c r="G7" s="64" t="s">
        <v>79</v>
      </c>
      <c r="H7" s="64" t="s">
        <v>80</v>
      </c>
      <c r="I7" s="64" t="s">
        <v>80</v>
      </c>
      <c r="J7" s="64" t="s">
        <v>167</v>
      </c>
      <c r="K7" s="64" t="s">
        <v>167</v>
      </c>
      <c r="L7" s="64" t="s">
        <v>82</v>
      </c>
      <c r="M7" s="64" t="s">
        <v>83</v>
      </c>
      <c r="N7" s="64" t="s">
        <v>168</v>
      </c>
      <c r="O7" s="65" t="s">
        <v>159</v>
      </c>
      <c r="P7" s="66" t="s">
        <v>103</v>
      </c>
      <c r="Q7" s="67" t="s">
        <v>104</v>
      </c>
      <c r="R7" s="68" t="s">
        <v>105</v>
      </c>
    </row>
    <row r="8" spans="1:18" s="51" customFormat="1" ht="19.5" customHeight="1">
      <c r="A8" s="116">
        <v>1</v>
      </c>
      <c r="B8" s="70"/>
      <c r="C8" s="71"/>
      <c r="D8" s="71"/>
      <c r="E8" s="72"/>
      <c r="F8" s="117"/>
      <c r="G8" s="117"/>
      <c r="H8" s="18"/>
      <c r="I8" s="18"/>
      <c r="J8" s="18"/>
      <c r="K8" s="18"/>
      <c r="L8" s="19">
        <f t="shared" ref="L8:L38" si="0">SUM(G8-F8)</f>
        <v>0</v>
      </c>
      <c r="M8" s="20">
        <v>0</v>
      </c>
      <c r="N8" s="31"/>
      <c r="O8" s="34">
        <v>100</v>
      </c>
      <c r="P8" s="34"/>
      <c r="Q8" s="83">
        <v>100</v>
      </c>
      <c r="R8" s="74"/>
    </row>
    <row r="9" spans="1:18" s="51" customFormat="1" ht="19.5" customHeight="1">
      <c r="A9" s="118">
        <v>2</v>
      </c>
      <c r="B9" s="76"/>
      <c r="C9" s="77"/>
      <c r="D9" s="77"/>
      <c r="E9" s="78"/>
      <c r="F9" s="119"/>
      <c r="G9" s="119"/>
      <c r="H9" s="33"/>
      <c r="I9" s="33"/>
      <c r="J9" s="33"/>
      <c r="K9" s="33"/>
      <c r="L9" s="24">
        <f t="shared" si="0"/>
        <v>0</v>
      </c>
      <c r="M9" s="25">
        <f t="shared" ref="M9:M38" si="1">SUM(L9-$L$8)</f>
        <v>0</v>
      </c>
      <c r="N9" s="31"/>
      <c r="O9" s="34" t="e">
        <f t="shared" ref="O9:O38" si="2">+(2*$L$8-L9)*100/$L$8</f>
        <v>#DIV/0!</v>
      </c>
      <c r="P9" s="34">
        <v>100</v>
      </c>
      <c r="Q9" s="67"/>
      <c r="R9" s="74"/>
    </row>
    <row r="10" spans="1:18" s="51" customFormat="1" ht="19.5" customHeight="1">
      <c r="A10" s="118">
        <v>3</v>
      </c>
      <c r="B10" s="80"/>
      <c r="C10" s="81"/>
      <c r="D10" s="81"/>
      <c r="E10" s="82"/>
      <c r="F10" s="119"/>
      <c r="G10" s="119"/>
      <c r="H10" s="33"/>
      <c r="I10" s="33"/>
      <c r="J10" s="33"/>
      <c r="K10" s="33"/>
      <c r="L10" s="24">
        <f t="shared" si="0"/>
        <v>0</v>
      </c>
      <c r="M10" s="25">
        <f t="shared" si="1"/>
        <v>0</v>
      </c>
      <c r="N10" s="31"/>
      <c r="O10" s="34" t="e">
        <f t="shared" si="2"/>
        <v>#DIV/0!</v>
      </c>
      <c r="P10" s="34"/>
      <c r="Q10" s="67" t="e">
        <f>+(2*$L$8-L10)*100/$L$8</f>
        <v>#DIV/0!</v>
      </c>
      <c r="R10" s="74"/>
    </row>
    <row r="11" spans="1:18" s="51" customFormat="1" ht="19.5" customHeight="1">
      <c r="A11" s="118">
        <v>4</v>
      </c>
      <c r="B11" s="76"/>
      <c r="C11" s="77"/>
      <c r="D11" s="77"/>
      <c r="E11" s="78"/>
      <c r="F11" s="119"/>
      <c r="G11" s="119"/>
      <c r="H11" s="33"/>
      <c r="I11" s="33"/>
      <c r="J11" s="33"/>
      <c r="K11" s="33"/>
      <c r="L11" s="24">
        <f t="shared" si="0"/>
        <v>0</v>
      </c>
      <c r="M11" s="25">
        <f t="shared" si="1"/>
        <v>0</v>
      </c>
      <c r="N11" s="31"/>
      <c r="O11" s="34" t="e">
        <f t="shared" si="2"/>
        <v>#DIV/0!</v>
      </c>
      <c r="P11" s="34"/>
      <c r="Q11" s="67" t="e">
        <f>+(2*$L$8-L11)*100/$L$8</f>
        <v>#DIV/0!</v>
      </c>
      <c r="R11" s="74"/>
    </row>
    <row r="12" spans="1:18" s="51" customFormat="1" ht="19.5" customHeight="1">
      <c r="A12" s="118">
        <v>5</v>
      </c>
      <c r="B12" s="76"/>
      <c r="C12" s="77"/>
      <c r="D12" s="77"/>
      <c r="E12" s="78"/>
      <c r="F12" s="119"/>
      <c r="G12" s="119"/>
      <c r="H12" s="33"/>
      <c r="I12" s="33"/>
      <c r="J12" s="33"/>
      <c r="K12" s="33"/>
      <c r="L12" s="24">
        <f t="shared" si="0"/>
        <v>0</v>
      </c>
      <c r="M12" s="25">
        <f t="shared" si="1"/>
        <v>0</v>
      </c>
      <c r="N12" s="31"/>
      <c r="O12" s="34" t="e">
        <f t="shared" si="2"/>
        <v>#DIV/0!</v>
      </c>
      <c r="P12" s="34"/>
      <c r="Q12" s="67" t="e">
        <f>+(2*$L$8-L12)*100/$L$8</f>
        <v>#DIV/0!</v>
      </c>
      <c r="R12" s="74"/>
    </row>
    <row r="13" spans="1:18" s="51" customFormat="1" ht="19.5" customHeight="1">
      <c r="A13" s="118">
        <v>6</v>
      </c>
      <c r="B13" s="76"/>
      <c r="C13" s="77"/>
      <c r="D13" s="77"/>
      <c r="E13" s="78"/>
      <c r="F13" s="119"/>
      <c r="G13" s="119"/>
      <c r="H13" s="33"/>
      <c r="I13" s="33"/>
      <c r="J13" s="33"/>
      <c r="K13" s="33"/>
      <c r="L13" s="24">
        <f t="shared" si="0"/>
        <v>0</v>
      </c>
      <c r="M13" s="25">
        <f t="shared" si="1"/>
        <v>0</v>
      </c>
      <c r="N13" s="31"/>
      <c r="O13" s="34" t="e">
        <f t="shared" si="2"/>
        <v>#DIV/0!</v>
      </c>
      <c r="P13" s="34"/>
      <c r="Q13" s="67" t="e">
        <f>+(2*$L$8-L13)*100/$L$8</f>
        <v>#DIV/0!</v>
      </c>
      <c r="R13" s="74"/>
    </row>
    <row r="14" spans="1:18" s="51" customFormat="1" ht="19.5" customHeight="1">
      <c r="A14" s="118">
        <v>7</v>
      </c>
      <c r="B14" s="76"/>
      <c r="C14" s="77"/>
      <c r="D14" s="77"/>
      <c r="E14" s="78"/>
      <c r="F14" s="119"/>
      <c r="G14" s="119"/>
      <c r="H14" s="33"/>
      <c r="I14" s="33"/>
      <c r="J14" s="33"/>
      <c r="K14" s="33"/>
      <c r="L14" s="24">
        <f t="shared" si="0"/>
        <v>0</v>
      </c>
      <c r="M14" s="25">
        <f t="shared" si="1"/>
        <v>0</v>
      </c>
      <c r="N14" s="31"/>
      <c r="O14" s="34" t="e">
        <f t="shared" si="2"/>
        <v>#DIV/0!</v>
      </c>
      <c r="P14" s="34"/>
      <c r="Q14" s="67" t="e">
        <f>+(2*$L$8-L14)*100/$L$8</f>
        <v>#DIV/0!</v>
      </c>
      <c r="R14" s="74"/>
    </row>
    <row r="15" spans="1:18" s="51" customFormat="1" ht="19.5" customHeight="1">
      <c r="A15" s="118">
        <v>8</v>
      </c>
      <c r="B15" s="76"/>
      <c r="C15" s="77"/>
      <c r="D15" s="77"/>
      <c r="E15" s="78"/>
      <c r="F15" s="119"/>
      <c r="G15" s="119"/>
      <c r="H15" s="33"/>
      <c r="I15" s="33"/>
      <c r="J15" s="33"/>
      <c r="K15" s="33"/>
      <c r="L15" s="24">
        <f t="shared" si="0"/>
        <v>0</v>
      </c>
      <c r="M15" s="25">
        <f t="shared" si="1"/>
        <v>0</v>
      </c>
      <c r="N15" s="31"/>
      <c r="O15" s="34" t="e">
        <f t="shared" si="2"/>
        <v>#DIV/0!</v>
      </c>
      <c r="P15" s="34" t="e">
        <f>+(2*$L$9-L15)*100/$L$9</f>
        <v>#DIV/0!</v>
      </c>
      <c r="Q15" s="67"/>
      <c r="R15" s="74"/>
    </row>
    <row r="16" spans="1:18" s="51" customFormat="1" ht="19.5" customHeight="1">
      <c r="A16" s="118">
        <v>9</v>
      </c>
      <c r="B16" s="76"/>
      <c r="C16" s="77"/>
      <c r="D16" s="77"/>
      <c r="E16" s="78"/>
      <c r="F16" s="119"/>
      <c r="G16" s="119"/>
      <c r="H16" s="33"/>
      <c r="I16" s="33"/>
      <c r="J16" s="33"/>
      <c r="K16" s="33"/>
      <c r="L16" s="24">
        <f t="shared" si="0"/>
        <v>0</v>
      </c>
      <c r="M16" s="25">
        <f t="shared" si="1"/>
        <v>0</v>
      </c>
      <c r="N16" s="31"/>
      <c r="O16" s="34" t="e">
        <f t="shared" si="2"/>
        <v>#DIV/0!</v>
      </c>
      <c r="P16" s="34" t="e">
        <f>+(2*$L$9-L16)*100/$L$9</f>
        <v>#DIV/0!</v>
      </c>
      <c r="Q16" s="67"/>
      <c r="R16" s="74"/>
    </row>
    <row r="17" spans="1:18" s="51" customFormat="1" ht="19.5" customHeight="1">
      <c r="A17" s="118">
        <v>10</v>
      </c>
      <c r="B17" s="76"/>
      <c r="C17" s="77"/>
      <c r="D17" s="77"/>
      <c r="E17" s="78"/>
      <c r="F17" s="119"/>
      <c r="G17" s="119"/>
      <c r="H17" s="33"/>
      <c r="I17" s="33"/>
      <c r="J17" s="33"/>
      <c r="K17" s="33"/>
      <c r="L17" s="24">
        <f t="shared" si="0"/>
        <v>0</v>
      </c>
      <c r="M17" s="25">
        <f t="shared" si="1"/>
        <v>0</v>
      </c>
      <c r="N17" s="31"/>
      <c r="O17" s="34" t="e">
        <f t="shared" si="2"/>
        <v>#DIV/0!</v>
      </c>
      <c r="P17" s="34" t="e">
        <f>+(2*$L$9-L17)*100/$L$9</f>
        <v>#DIV/0!</v>
      </c>
      <c r="Q17" s="67"/>
      <c r="R17" s="74"/>
    </row>
    <row r="18" spans="1:18" s="51" customFormat="1" ht="19.5" customHeight="1">
      <c r="A18" s="118">
        <v>11</v>
      </c>
      <c r="B18" s="76"/>
      <c r="C18" s="77"/>
      <c r="D18" s="77"/>
      <c r="E18" s="78"/>
      <c r="F18" s="119"/>
      <c r="G18" s="22"/>
      <c r="H18" s="33"/>
      <c r="I18" s="33"/>
      <c r="J18" s="33"/>
      <c r="K18" s="33"/>
      <c r="L18" s="24">
        <f t="shared" si="0"/>
        <v>0</v>
      </c>
      <c r="M18" s="25">
        <f t="shared" si="1"/>
        <v>0</v>
      </c>
      <c r="N18" s="31"/>
      <c r="O18" s="34" t="e">
        <f t="shared" si="2"/>
        <v>#DIV/0!</v>
      </c>
      <c r="P18" s="34" t="e">
        <f>+(2*$L$9-L18)*100/$L$9</f>
        <v>#DIV/0!</v>
      </c>
      <c r="Q18" s="67"/>
      <c r="R18" s="74"/>
    </row>
    <row r="19" spans="1:18" s="51" customFormat="1" ht="19.5" customHeight="1">
      <c r="A19" s="118">
        <v>12</v>
      </c>
      <c r="B19" s="76"/>
      <c r="C19" s="77"/>
      <c r="D19" s="77"/>
      <c r="E19" s="78"/>
      <c r="F19" s="119"/>
      <c r="G19" s="22"/>
      <c r="H19" s="33"/>
      <c r="I19" s="33"/>
      <c r="J19" s="33"/>
      <c r="K19" s="33"/>
      <c r="L19" s="24">
        <f t="shared" si="0"/>
        <v>0</v>
      </c>
      <c r="M19" s="25">
        <f t="shared" si="1"/>
        <v>0</v>
      </c>
      <c r="N19" s="30"/>
      <c r="O19" s="34" t="e">
        <f t="shared" si="2"/>
        <v>#DIV/0!</v>
      </c>
      <c r="P19" s="34"/>
      <c r="Q19" s="67" t="e">
        <f t="shared" ref="Q19:Q26" si="3">+(2*$L$8-L19)*100/$L$8</f>
        <v>#DIV/0!</v>
      </c>
      <c r="R19" s="74"/>
    </row>
    <row r="20" spans="1:18" s="51" customFormat="1" ht="19.5" customHeight="1">
      <c r="A20" s="118">
        <v>13</v>
      </c>
      <c r="B20" s="76"/>
      <c r="C20" s="77"/>
      <c r="D20" s="77"/>
      <c r="E20" s="78"/>
      <c r="F20" s="119"/>
      <c r="G20" s="22"/>
      <c r="H20" s="33"/>
      <c r="I20" s="33"/>
      <c r="J20" s="33"/>
      <c r="K20" s="33"/>
      <c r="L20" s="24">
        <f t="shared" si="0"/>
        <v>0</v>
      </c>
      <c r="M20" s="25">
        <f t="shared" si="1"/>
        <v>0</v>
      </c>
      <c r="N20" s="30"/>
      <c r="O20" s="34" t="e">
        <f t="shared" si="2"/>
        <v>#DIV/0!</v>
      </c>
      <c r="P20" s="34"/>
      <c r="Q20" s="67"/>
      <c r="R20" s="74">
        <v>100</v>
      </c>
    </row>
    <row r="21" spans="1:18" s="51" customFormat="1" ht="19.5" customHeight="1">
      <c r="A21" s="118">
        <v>14</v>
      </c>
      <c r="B21" s="76"/>
      <c r="C21" s="77"/>
      <c r="D21" s="77"/>
      <c r="E21" s="78"/>
      <c r="F21" s="119"/>
      <c r="G21" s="120"/>
      <c r="H21" s="33"/>
      <c r="I21" s="33"/>
      <c r="J21" s="33"/>
      <c r="K21" s="33"/>
      <c r="L21" s="24">
        <f t="shared" si="0"/>
        <v>0</v>
      </c>
      <c r="M21" s="25">
        <f t="shared" si="1"/>
        <v>0</v>
      </c>
      <c r="N21" s="30"/>
      <c r="O21" s="34" t="e">
        <f t="shared" si="2"/>
        <v>#DIV/0!</v>
      </c>
      <c r="P21" s="34"/>
      <c r="Q21" s="67"/>
      <c r="R21" s="86" t="e">
        <f>+(2*$L$20-L21)*100/$L$20</f>
        <v>#DIV/0!</v>
      </c>
    </row>
    <row r="22" spans="1:18" s="51" customFormat="1" ht="19.5" customHeight="1">
      <c r="A22" s="118">
        <v>15</v>
      </c>
      <c r="B22" s="76"/>
      <c r="C22" s="77"/>
      <c r="D22" s="77"/>
      <c r="E22" s="78"/>
      <c r="F22" s="119"/>
      <c r="G22" s="22"/>
      <c r="H22" s="33"/>
      <c r="I22" s="33"/>
      <c r="J22" s="33"/>
      <c r="K22" s="33"/>
      <c r="L22" s="24">
        <f t="shared" si="0"/>
        <v>0</v>
      </c>
      <c r="M22" s="25">
        <f t="shared" si="1"/>
        <v>0</v>
      </c>
      <c r="N22" s="30"/>
      <c r="O22" s="34" t="e">
        <f t="shared" si="2"/>
        <v>#DIV/0!</v>
      </c>
      <c r="P22" s="34"/>
      <c r="Q22" s="67"/>
      <c r="R22" s="86" t="e">
        <f>+(2*$L$20-L22)*100/$L$20</f>
        <v>#DIV/0!</v>
      </c>
    </row>
    <row r="23" spans="1:18" s="51" customFormat="1" ht="19.5" customHeight="1">
      <c r="A23" s="118">
        <v>16</v>
      </c>
      <c r="B23" s="76"/>
      <c r="C23" s="77"/>
      <c r="D23" s="77"/>
      <c r="E23" s="78"/>
      <c r="F23" s="119"/>
      <c r="G23" s="22"/>
      <c r="H23" s="33"/>
      <c r="I23" s="33"/>
      <c r="J23" s="33"/>
      <c r="K23" s="33"/>
      <c r="L23" s="24">
        <f t="shared" si="0"/>
        <v>0</v>
      </c>
      <c r="M23" s="25">
        <f t="shared" si="1"/>
        <v>0</v>
      </c>
      <c r="N23" s="31"/>
      <c r="O23" s="34" t="e">
        <f t="shared" si="2"/>
        <v>#DIV/0!</v>
      </c>
      <c r="P23" s="34"/>
      <c r="Q23" s="67" t="e">
        <f t="shared" si="3"/>
        <v>#DIV/0!</v>
      </c>
      <c r="R23" s="68"/>
    </row>
    <row r="24" spans="1:18" s="51" customFormat="1" ht="19.5" customHeight="1">
      <c r="A24" s="118">
        <v>17</v>
      </c>
      <c r="B24" s="76"/>
      <c r="C24" s="77"/>
      <c r="D24" s="77"/>
      <c r="E24" s="78"/>
      <c r="F24" s="119"/>
      <c r="G24" s="22"/>
      <c r="H24" s="33"/>
      <c r="I24" s="33"/>
      <c r="J24" s="33"/>
      <c r="K24" s="33"/>
      <c r="L24" s="24">
        <f t="shared" si="0"/>
        <v>0</v>
      </c>
      <c r="M24" s="25">
        <f t="shared" si="1"/>
        <v>0</v>
      </c>
      <c r="N24" s="30"/>
      <c r="O24" s="34" t="e">
        <f t="shared" si="2"/>
        <v>#DIV/0!</v>
      </c>
      <c r="P24" s="34"/>
      <c r="Q24" s="67" t="e">
        <f t="shared" si="3"/>
        <v>#DIV/0!</v>
      </c>
      <c r="R24" s="74"/>
    </row>
    <row r="25" spans="1:18" s="51" customFormat="1" ht="19.5" customHeight="1">
      <c r="A25" s="118">
        <v>18</v>
      </c>
      <c r="B25" s="76"/>
      <c r="C25" s="77"/>
      <c r="D25" s="77"/>
      <c r="E25" s="78"/>
      <c r="F25" s="119"/>
      <c r="G25" s="22"/>
      <c r="H25" s="33"/>
      <c r="I25" s="33"/>
      <c r="J25" s="33"/>
      <c r="K25" s="33"/>
      <c r="L25" s="24">
        <f t="shared" si="0"/>
        <v>0</v>
      </c>
      <c r="M25" s="25">
        <f t="shared" si="1"/>
        <v>0</v>
      </c>
      <c r="N25" s="30"/>
      <c r="O25" s="34" t="e">
        <f t="shared" si="2"/>
        <v>#DIV/0!</v>
      </c>
      <c r="P25" s="34"/>
      <c r="Q25" s="67" t="e">
        <f t="shared" si="3"/>
        <v>#DIV/0!</v>
      </c>
      <c r="R25" s="74"/>
    </row>
    <row r="26" spans="1:18" s="51" customFormat="1" ht="19.5" customHeight="1">
      <c r="A26" s="118">
        <v>19</v>
      </c>
      <c r="B26" s="76"/>
      <c r="C26" s="77"/>
      <c r="D26" s="77"/>
      <c r="E26" s="78"/>
      <c r="F26" s="119"/>
      <c r="G26" s="22"/>
      <c r="H26" s="33"/>
      <c r="I26" s="33"/>
      <c r="J26" s="33"/>
      <c r="K26" s="33"/>
      <c r="L26" s="24">
        <f t="shared" si="0"/>
        <v>0</v>
      </c>
      <c r="M26" s="25">
        <f t="shared" si="1"/>
        <v>0</v>
      </c>
      <c r="N26" s="30"/>
      <c r="O26" s="34" t="e">
        <f t="shared" si="2"/>
        <v>#DIV/0!</v>
      </c>
      <c r="P26" s="34"/>
      <c r="Q26" s="67" t="e">
        <f t="shared" si="3"/>
        <v>#DIV/0!</v>
      </c>
      <c r="R26" s="68"/>
    </row>
    <row r="27" spans="1:18" s="88" customFormat="1" ht="19.5" customHeight="1">
      <c r="A27" s="118">
        <v>20</v>
      </c>
      <c r="B27" s="76"/>
      <c r="C27" s="77"/>
      <c r="D27" s="77"/>
      <c r="E27" s="78"/>
      <c r="F27" s="119"/>
      <c r="G27" s="22"/>
      <c r="H27" s="33"/>
      <c r="I27" s="33"/>
      <c r="J27" s="33"/>
      <c r="K27" s="33"/>
      <c r="L27" s="24">
        <f t="shared" si="0"/>
        <v>0</v>
      </c>
      <c r="M27" s="25">
        <f t="shared" si="1"/>
        <v>0</v>
      </c>
      <c r="N27" s="30"/>
      <c r="O27" s="34" t="e">
        <f t="shared" si="2"/>
        <v>#DIV/0!</v>
      </c>
      <c r="P27" s="34"/>
      <c r="Q27" s="67"/>
      <c r="R27" s="86" t="e">
        <f>+(2*$L$20-L27)*100/$L$20</f>
        <v>#DIV/0!</v>
      </c>
    </row>
    <row r="28" spans="1:18" s="89" customFormat="1" ht="19.5" customHeight="1">
      <c r="A28" s="118">
        <v>21</v>
      </c>
      <c r="B28" s="76"/>
      <c r="C28" s="77"/>
      <c r="D28" s="77"/>
      <c r="E28" s="78"/>
      <c r="F28" s="119"/>
      <c r="G28" s="22"/>
      <c r="H28" s="33"/>
      <c r="I28" s="33"/>
      <c r="J28" s="33"/>
      <c r="K28" s="33"/>
      <c r="L28" s="24">
        <f t="shared" si="0"/>
        <v>0</v>
      </c>
      <c r="M28" s="25">
        <f t="shared" si="1"/>
        <v>0</v>
      </c>
      <c r="N28" s="30"/>
      <c r="O28" s="34" t="e">
        <f t="shared" si="2"/>
        <v>#DIV/0!</v>
      </c>
      <c r="P28" s="34"/>
      <c r="Q28" s="67" t="e">
        <f t="shared" ref="Q28:Q33" si="4">+(2*$L$8-L28)*100/$L$8</f>
        <v>#DIV/0!</v>
      </c>
      <c r="R28" s="74"/>
    </row>
    <row r="29" spans="1:18" s="89" customFormat="1" ht="19.5" customHeight="1">
      <c r="A29" s="118">
        <v>22</v>
      </c>
      <c r="B29" s="76"/>
      <c r="C29" s="77"/>
      <c r="D29" s="77"/>
      <c r="E29" s="78"/>
      <c r="F29" s="119"/>
      <c r="G29" s="22"/>
      <c r="H29" s="33"/>
      <c r="I29" s="33"/>
      <c r="J29" s="33"/>
      <c r="K29" s="33"/>
      <c r="L29" s="24">
        <f t="shared" si="0"/>
        <v>0</v>
      </c>
      <c r="M29" s="25">
        <f t="shared" si="1"/>
        <v>0</v>
      </c>
      <c r="N29" s="30"/>
      <c r="O29" s="34" t="e">
        <f t="shared" si="2"/>
        <v>#DIV/0!</v>
      </c>
      <c r="P29" s="34" t="e">
        <f>+(2*$L$9-L29)*100/$L$9</f>
        <v>#DIV/0!</v>
      </c>
      <c r="Q29" s="67"/>
      <c r="R29" s="86"/>
    </row>
    <row r="30" spans="1:18" s="89" customFormat="1" ht="19.5" customHeight="1">
      <c r="A30" s="118">
        <v>23</v>
      </c>
      <c r="B30" s="76"/>
      <c r="C30" s="77"/>
      <c r="D30" s="77"/>
      <c r="E30" s="78"/>
      <c r="F30" s="119"/>
      <c r="G30" s="22"/>
      <c r="H30" s="33"/>
      <c r="I30" s="33"/>
      <c r="J30" s="33"/>
      <c r="K30" s="33"/>
      <c r="L30" s="24">
        <f t="shared" si="0"/>
        <v>0</v>
      </c>
      <c r="M30" s="25">
        <f t="shared" si="1"/>
        <v>0</v>
      </c>
      <c r="N30" s="30"/>
      <c r="O30" s="34" t="e">
        <f t="shared" si="2"/>
        <v>#DIV/0!</v>
      </c>
      <c r="P30" s="34"/>
      <c r="Q30" s="67" t="e">
        <f t="shared" si="4"/>
        <v>#DIV/0!</v>
      </c>
      <c r="R30" s="86"/>
    </row>
    <row r="31" spans="1:18" s="89" customFormat="1" ht="19.5" customHeight="1">
      <c r="A31" s="118">
        <v>24</v>
      </c>
      <c r="B31" s="80"/>
      <c r="C31" s="81"/>
      <c r="D31" s="81"/>
      <c r="E31" s="82"/>
      <c r="F31" s="119"/>
      <c r="G31" s="22"/>
      <c r="H31" s="33"/>
      <c r="I31" s="33"/>
      <c r="J31" s="33"/>
      <c r="K31" s="33"/>
      <c r="L31" s="24">
        <f t="shared" si="0"/>
        <v>0</v>
      </c>
      <c r="M31" s="25">
        <f t="shared" si="1"/>
        <v>0</v>
      </c>
      <c r="N31" s="30"/>
      <c r="O31" s="34" t="e">
        <f t="shared" si="2"/>
        <v>#DIV/0!</v>
      </c>
      <c r="P31" s="34"/>
      <c r="Q31" s="67"/>
      <c r="R31" s="86" t="e">
        <f>+(2*$L$20-L31)*100/$L$20</f>
        <v>#DIV/0!</v>
      </c>
    </row>
    <row r="32" spans="1:18" s="89" customFormat="1" ht="19.5" customHeight="1">
      <c r="A32" s="118">
        <v>25</v>
      </c>
      <c r="B32" s="76"/>
      <c r="C32" s="77"/>
      <c r="D32" s="77"/>
      <c r="E32" s="78"/>
      <c r="F32" s="119"/>
      <c r="G32" s="22"/>
      <c r="H32" s="33"/>
      <c r="I32" s="33"/>
      <c r="J32" s="33"/>
      <c r="K32" s="33"/>
      <c r="L32" s="24">
        <f t="shared" si="0"/>
        <v>0</v>
      </c>
      <c r="M32" s="25">
        <f t="shared" si="1"/>
        <v>0</v>
      </c>
      <c r="N32" s="30"/>
      <c r="O32" s="34" t="e">
        <f t="shared" si="2"/>
        <v>#DIV/0!</v>
      </c>
      <c r="P32" s="34"/>
      <c r="Q32" s="67"/>
      <c r="R32" s="86" t="e">
        <f>+(2*$L$20-L32)*100/$L$20</f>
        <v>#DIV/0!</v>
      </c>
    </row>
    <row r="33" spans="1:18" s="89" customFormat="1" ht="19.5" customHeight="1">
      <c r="A33" s="118">
        <v>26</v>
      </c>
      <c r="B33" s="76"/>
      <c r="C33" s="77"/>
      <c r="D33" s="77"/>
      <c r="E33" s="78"/>
      <c r="F33" s="119"/>
      <c r="G33" s="22"/>
      <c r="H33" s="33"/>
      <c r="I33" s="33"/>
      <c r="J33" s="33"/>
      <c r="K33" s="33"/>
      <c r="L33" s="24">
        <f t="shared" si="0"/>
        <v>0</v>
      </c>
      <c r="M33" s="25">
        <f t="shared" si="1"/>
        <v>0</v>
      </c>
      <c r="N33" s="31"/>
      <c r="O33" s="34" t="e">
        <f t="shared" si="2"/>
        <v>#DIV/0!</v>
      </c>
      <c r="P33" s="34"/>
      <c r="Q33" s="67" t="e">
        <f t="shared" si="4"/>
        <v>#DIV/0!</v>
      </c>
      <c r="R33" s="86"/>
    </row>
    <row r="34" spans="1:18" s="89" customFormat="1" ht="19.5" customHeight="1">
      <c r="A34" s="118">
        <v>27</v>
      </c>
      <c r="B34" s="76"/>
      <c r="C34" s="77"/>
      <c r="D34" s="77"/>
      <c r="E34" s="78"/>
      <c r="F34" s="119"/>
      <c r="G34" s="22"/>
      <c r="H34" s="33"/>
      <c r="I34" s="33"/>
      <c r="J34" s="33"/>
      <c r="K34" s="33"/>
      <c r="L34" s="24">
        <f t="shared" si="0"/>
        <v>0</v>
      </c>
      <c r="M34" s="25">
        <f t="shared" si="1"/>
        <v>0</v>
      </c>
      <c r="N34" s="30"/>
      <c r="O34" s="34" t="e">
        <f t="shared" si="2"/>
        <v>#DIV/0!</v>
      </c>
      <c r="P34" s="34" t="e">
        <f>+(2*$L$9-L34)*100/$L$9</f>
        <v>#DIV/0!</v>
      </c>
      <c r="Q34" s="67"/>
      <c r="R34" s="74"/>
    </row>
    <row r="35" spans="1:18" ht="19.5" customHeight="1">
      <c r="A35" s="118">
        <v>28</v>
      </c>
      <c r="B35" s="76"/>
      <c r="C35" s="77"/>
      <c r="D35" s="77"/>
      <c r="E35" s="78"/>
      <c r="F35" s="119"/>
      <c r="G35" s="22"/>
      <c r="H35" s="33"/>
      <c r="I35" s="33"/>
      <c r="J35" s="33"/>
      <c r="K35" s="33"/>
      <c r="L35" s="24">
        <f t="shared" si="0"/>
        <v>0</v>
      </c>
      <c r="M35" s="25">
        <f t="shared" si="1"/>
        <v>0</v>
      </c>
      <c r="N35" s="30"/>
      <c r="O35" s="34" t="e">
        <f t="shared" si="2"/>
        <v>#DIV/0!</v>
      </c>
      <c r="P35" s="34" t="e">
        <f>+(2*$L$9-L35)*100/$L$9</f>
        <v>#DIV/0!</v>
      </c>
      <c r="R35" s="86"/>
    </row>
    <row r="36" spans="1:18" ht="19.5" customHeight="1">
      <c r="A36" s="118">
        <v>29</v>
      </c>
      <c r="B36" s="76"/>
      <c r="C36" s="77"/>
      <c r="D36" s="77"/>
      <c r="E36" s="78"/>
      <c r="F36" s="119"/>
      <c r="G36" s="22"/>
      <c r="H36" s="33"/>
      <c r="I36" s="33"/>
      <c r="J36" s="33"/>
      <c r="K36" s="33"/>
      <c r="L36" s="24">
        <f t="shared" si="0"/>
        <v>0</v>
      </c>
      <c r="M36" s="25">
        <f t="shared" si="1"/>
        <v>0</v>
      </c>
      <c r="N36" s="31"/>
      <c r="O36" s="34" t="e">
        <f t="shared" si="2"/>
        <v>#DIV/0!</v>
      </c>
      <c r="P36" s="34"/>
      <c r="Q36" s="67"/>
      <c r="R36" s="86" t="e">
        <f>+(2*$L$20-L36)*100/$L$20</f>
        <v>#DIV/0!</v>
      </c>
    </row>
    <row r="37" spans="1:18" ht="19.5" customHeight="1">
      <c r="A37" s="118">
        <v>30</v>
      </c>
      <c r="B37" s="76"/>
      <c r="C37" s="77"/>
      <c r="D37" s="77"/>
      <c r="E37" s="78"/>
      <c r="F37" s="119"/>
      <c r="G37" s="22"/>
      <c r="H37" s="23"/>
      <c r="I37" s="23"/>
      <c r="J37" s="23"/>
      <c r="K37" s="23"/>
      <c r="L37" s="24">
        <f t="shared" si="0"/>
        <v>0</v>
      </c>
      <c r="M37" s="25">
        <f t="shared" si="1"/>
        <v>0</v>
      </c>
      <c r="N37" s="31"/>
      <c r="O37" s="34" t="e">
        <f t="shared" si="2"/>
        <v>#DIV/0!</v>
      </c>
      <c r="P37" s="34"/>
      <c r="Q37" s="67"/>
      <c r="R37" s="86" t="e">
        <f>+(2*$L$20-L37)*100/$L$20</f>
        <v>#DIV/0!</v>
      </c>
    </row>
    <row r="38" spans="1:18" ht="19.5" customHeight="1">
      <c r="A38" s="118">
        <v>31</v>
      </c>
      <c r="B38" s="76"/>
      <c r="C38" s="77"/>
      <c r="D38" s="77"/>
      <c r="E38" s="78"/>
      <c r="F38" s="119"/>
      <c r="G38" s="22"/>
      <c r="H38" s="23"/>
      <c r="I38" s="23"/>
      <c r="J38" s="23"/>
      <c r="K38" s="23"/>
      <c r="L38" s="24">
        <f t="shared" si="0"/>
        <v>0</v>
      </c>
      <c r="M38" s="25">
        <f t="shared" si="1"/>
        <v>0</v>
      </c>
      <c r="N38" s="31"/>
      <c r="O38" s="34" t="e">
        <f t="shared" si="2"/>
        <v>#DIV/0!</v>
      </c>
      <c r="P38" s="34"/>
      <c r="Q38" s="67"/>
      <c r="R38" s="86" t="e">
        <f>+(2*$L$20-L38)*100/$L$20</f>
        <v>#DIV/0!</v>
      </c>
    </row>
    <row r="39" spans="1:18" ht="19.5" customHeight="1" thickBot="1">
      <c r="A39" s="121">
        <v>32</v>
      </c>
      <c r="B39" s="95"/>
      <c r="C39" s="96"/>
      <c r="D39" s="96"/>
      <c r="E39" s="97"/>
      <c r="F39" s="122"/>
      <c r="G39" s="26"/>
      <c r="H39" s="27"/>
      <c r="I39" s="27"/>
      <c r="J39" s="27"/>
      <c r="K39" s="27"/>
      <c r="L39" s="28">
        <f>SUM(G39-F39)</f>
        <v>0</v>
      </c>
      <c r="M39" s="29">
        <f>SUM(L39-$L$8)</f>
        <v>0</v>
      </c>
      <c r="N39" s="31"/>
      <c r="O39" s="34"/>
      <c r="P39" s="34"/>
      <c r="R39" s="86"/>
    </row>
  </sheetData>
  <mergeCells count="1">
    <mergeCell ref="A2:C2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R43"/>
  <sheetViews>
    <sheetView workbookViewId="0">
      <selection activeCell="J48" sqref="J48"/>
    </sheetView>
  </sheetViews>
  <sheetFormatPr defaultRowHeight="15"/>
  <cols>
    <col min="1" max="1" width="5.7109375" style="63" customWidth="1"/>
    <col min="2" max="2" width="25.7109375" style="63" customWidth="1"/>
    <col min="3" max="3" width="9.140625" style="59"/>
    <col min="4" max="4" width="12.7109375" style="58" customWidth="1"/>
    <col min="5" max="5" width="15.5703125" style="57" customWidth="1"/>
    <col min="6" max="6" width="10.5703125" style="57" customWidth="1"/>
    <col min="7" max="7" width="12.7109375" style="57" customWidth="1"/>
    <col min="8" max="8" width="12.7109375" style="58" customWidth="1"/>
    <col min="9" max="9" width="10.7109375" style="58" customWidth="1"/>
    <col min="10" max="11" width="10.7109375" style="59" customWidth="1"/>
    <col min="12" max="12" width="12.7109375" style="57" customWidth="1"/>
    <col min="13" max="13" width="11.7109375" style="57" bestFit="1" customWidth="1"/>
    <col min="14" max="14" width="9.28515625" style="57" customWidth="1"/>
    <col min="15" max="15" width="10.7109375" style="52" customWidth="1"/>
    <col min="16" max="16" width="10.7109375" style="53" customWidth="1"/>
    <col min="17" max="17" width="10.7109375" style="54" customWidth="1"/>
    <col min="18" max="18" width="10.7109375" style="55" customWidth="1"/>
    <col min="19" max="16384" width="9.140625" style="57"/>
  </cols>
  <sheetData>
    <row r="1" spans="1:18" s="43" customFormat="1" ht="18.75">
      <c r="A1" s="39" t="s">
        <v>150</v>
      </c>
      <c r="B1" s="39"/>
      <c r="C1" s="40"/>
      <c r="D1" s="41"/>
      <c r="E1" s="42"/>
      <c r="F1" s="40"/>
      <c r="G1" s="40"/>
      <c r="H1" s="40"/>
      <c r="Q1" s="123"/>
    </row>
    <row r="2" spans="1:18" s="43" customFormat="1" ht="18.75">
      <c r="A2" s="345"/>
      <c r="B2" s="345"/>
      <c r="C2" s="345"/>
      <c r="D2" s="45"/>
      <c r="E2" s="42"/>
      <c r="F2" s="46"/>
      <c r="G2" s="40"/>
      <c r="H2" s="40"/>
      <c r="Q2" s="123"/>
    </row>
    <row r="3" spans="1:18" s="43" customFormat="1" ht="18.75">
      <c r="A3" s="11" t="s">
        <v>234</v>
      </c>
      <c r="B3" s="11"/>
      <c r="C3" s="12"/>
      <c r="D3" s="11"/>
      <c r="E3" s="47"/>
      <c r="F3" s="11"/>
      <c r="G3" s="11"/>
      <c r="H3" s="11"/>
      <c r="I3" s="11"/>
      <c r="Q3" s="123"/>
    </row>
    <row r="4" spans="1:18" s="51" customFormat="1" ht="15.75">
      <c r="A4" s="129" t="s">
        <v>164</v>
      </c>
      <c r="B4" s="114"/>
      <c r="C4" s="49"/>
      <c r="D4" s="50"/>
      <c r="E4" s="48"/>
      <c r="F4" s="48"/>
      <c r="G4" s="48"/>
      <c r="H4" s="48"/>
      <c r="I4" s="48"/>
      <c r="J4" s="48"/>
      <c r="K4" s="48"/>
      <c r="L4" s="48"/>
      <c r="O4" s="52"/>
      <c r="P4" s="53"/>
      <c r="Q4" s="54"/>
      <c r="R4" s="55"/>
    </row>
    <row r="5" spans="1:18" ht="15.75">
      <c r="A5" s="49"/>
      <c r="B5" s="56"/>
      <c r="C5" s="49"/>
      <c r="D5" s="50"/>
      <c r="E5" s="48"/>
      <c r="F5" s="48"/>
    </row>
    <row r="6" spans="1:18" ht="18.75">
      <c r="A6" s="39" t="s">
        <v>169</v>
      </c>
      <c r="B6" s="60"/>
      <c r="C6" s="61"/>
      <c r="D6" s="60"/>
      <c r="E6" s="60"/>
      <c r="F6" s="60"/>
      <c r="G6" s="60"/>
      <c r="H6" s="60"/>
      <c r="I6" s="60"/>
      <c r="J6" s="60"/>
      <c r="O6" s="361" t="s">
        <v>75</v>
      </c>
      <c r="P6" s="361"/>
      <c r="Q6" s="361"/>
      <c r="R6" s="361"/>
    </row>
    <row r="7" spans="1:18" s="56" customFormat="1" ht="16.5" thickBot="1">
      <c r="A7" s="64" t="s">
        <v>76</v>
      </c>
      <c r="B7" s="64" t="s">
        <v>155</v>
      </c>
      <c r="C7" s="64" t="s">
        <v>77</v>
      </c>
      <c r="D7" s="115" t="s">
        <v>156</v>
      </c>
      <c r="E7" s="115" t="s">
        <v>166</v>
      </c>
      <c r="F7" s="64" t="s">
        <v>78</v>
      </c>
      <c r="G7" s="64" t="s">
        <v>79</v>
      </c>
      <c r="H7" s="64" t="s">
        <v>80</v>
      </c>
      <c r="I7" s="64" t="s">
        <v>80</v>
      </c>
      <c r="J7" s="64" t="s">
        <v>167</v>
      </c>
      <c r="K7" s="64" t="s">
        <v>167</v>
      </c>
      <c r="L7" s="124" t="s">
        <v>82</v>
      </c>
      <c r="M7" s="64" t="s">
        <v>83</v>
      </c>
      <c r="N7" s="64" t="s">
        <v>168</v>
      </c>
      <c r="O7" s="65" t="s">
        <v>159</v>
      </c>
      <c r="P7" s="66" t="s">
        <v>84</v>
      </c>
      <c r="Q7" s="67" t="s">
        <v>85</v>
      </c>
      <c r="R7" s="68" t="s">
        <v>86</v>
      </c>
    </row>
    <row r="8" spans="1:18" s="51" customFormat="1" ht="19.5" customHeight="1">
      <c r="A8" s="116">
        <v>1</v>
      </c>
      <c r="B8" s="70"/>
      <c r="C8" s="71"/>
      <c r="D8" s="71"/>
      <c r="E8" s="72"/>
      <c r="F8" s="17"/>
      <c r="G8" s="17"/>
      <c r="H8" s="125"/>
      <c r="I8" s="18"/>
      <c r="J8" s="18"/>
      <c r="K8" s="18"/>
      <c r="L8" s="93">
        <f t="shared" ref="L8:L41" si="0">SUM(G8-F8)</f>
        <v>0</v>
      </c>
      <c r="M8" s="20">
        <f t="shared" ref="M8:M42" si="1">SUM(L8-$L$8)</f>
        <v>0</v>
      </c>
      <c r="N8" s="31"/>
      <c r="O8" s="34">
        <v>100</v>
      </c>
      <c r="P8" s="34"/>
      <c r="Q8" s="83">
        <v>100</v>
      </c>
      <c r="R8" s="74"/>
    </row>
    <row r="9" spans="1:18" s="51" customFormat="1" ht="19.5" customHeight="1">
      <c r="A9" s="118">
        <v>2</v>
      </c>
      <c r="B9" s="76"/>
      <c r="C9" s="77"/>
      <c r="D9" s="77"/>
      <c r="E9" s="78"/>
      <c r="F9" s="22"/>
      <c r="G9" s="22"/>
      <c r="H9" s="126"/>
      <c r="I9" s="33"/>
      <c r="J9" s="33"/>
      <c r="K9" s="33"/>
      <c r="L9" s="24">
        <f t="shared" si="0"/>
        <v>0</v>
      </c>
      <c r="M9" s="25">
        <f t="shared" si="1"/>
        <v>0</v>
      </c>
      <c r="N9" s="31"/>
      <c r="O9" s="34" t="e">
        <f t="shared" ref="O9:O42" si="2">+(2*$L$8-L9)*100/$L$8</f>
        <v>#DIV/0!</v>
      </c>
      <c r="P9" s="34"/>
      <c r="Q9" s="67" t="e">
        <f>+(2*$L$8-L9)*100/$L$8</f>
        <v>#DIV/0!</v>
      </c>
      <c r="R9" s="74"/>
    </row>
    <row r="10" spans="1:18" s="51" customFormat="1" ht="19.5" customHeight="1">
      <c r="A10" s="118">
        <v>3</v>
      </c>
      <c r="B10" s="76"/>
      <c r="C10" s="77"/>
      <c r="D10" s="77"/>
      <c r="E10" s="78"/>
      <c r="F10" s="22"/>
      <c r="G10" s="22"/>
      <c r="H10" s="126"/>
      <c r="I10" s="33"/>
      <c r="J10" s="33"/>
      <c r="K10" s="33"/>
      <c r="L10" s="24">
        <f t="shared" si="0"/>
        <v>0</v>
      </c>
      <c r="M10" s="25">
        <f t="shared" si="1"/>
        <v>0</v>
      </c>
      <c r="N10" s="31"/>
      <c r="O10" s="34" t="e">
        <f t="shared" si="2"/>
        <v>#DIV/0!</v>
      </c>
      <c r="P10" s="34"/>
      <c r="Q10" s="67" t="e">
        <f>+(2*$L$8-L10)*100/$L$8</f>
        <v>#DIV/0!</v>
      </c>
      <c r="R10" s="74"/>
    </row>
    <row r="11" spans="1:18" s="51" customFormat="1" ht="19.5" customHeight="1">
      <c r="A11" s="118">
        <v>4</v>
      </c>
      <c r="B11" s="76"/>
      <c r="C11" s="77"/>
      <c r="D11" s="77"/>
      <c r="E11" s="78"/>
      <c r="F11" s="22"/>
      <c r="G11" s="22"/>
      <c r="H11" s="126"/>
      <c r="I11" s="33"/>
      <c r="J11" s="33"/>
      <c r="K11" s="33"/>
      <c r="L11" s="24">
        <f t="shared" si="0"/>
        <v>0</v>
      </c>
      <c r="M11" s="25">
        <f t="shared" si="1"/>
        <v>0</v>
      </c>
      <c r="N11" s="31"/>
      <c r="O11" s="34" t="e">
        <f t="shared" si="2"/>
        <v>#DIV/0!</v>
      </c>
      <c r="P11" s="34"/>
      <c r="Q11" s="67" t="e">
        <f>+(2*$L$8-L11)*100/$L$8</f>
        <v>#DIV/0!</v>
      </c>
      <c r="R11" s="74"/>
    </row>
    <row r="12" spans="1:18" s="51" customFormat="1" ht="19.5" customHeight="1">
      <c r="A12" s="118">
        <v>5</v>
      </c>
      <c r="B12" s="76"/>
      <c r="C12" s="77"/>
      <c r="D12" s="77"/>
      <c r="E12" s="78"/>
      <c r="F12" s="22"/>
      <c r="G12" s="22"/>
      <c r="H12" s="126"/>
      <c r="I12" s="33"/>
      <c r="J12" s="33"/>
      <c r="K12" s="33"/>
      <c r="L12" s="24">
        <f t="shared" si="0"/>
        <v>0</v>
      </c>
      <c r="M12" s="25">
        <f t="shared" si="1"/>
        <v>0</v>
      </c>
      <c r="N12" s="31"/>
      <c r="O12" s="34" t="e">
        <f t="shared" si="2"/>
        <v>#DIV/0!</v>
      </c>
      <c r="P12" s="34">
        <v>100</v>
      </c>
      <c r="Q12" s="83"/>
      <c r="R12" s="74"/>
    </row>
    <row r="13" spans="1:18" s="51" customFormat="1" ht="19.5" customHeight="1">
      <c r="A13" s="118">
        <v>6</v>
      </c>
      <c r="B13" s="76"/>
      <c r="C13" s="77"/>
      <c r="D13" s="77"/>
      <c r="E13" s="78"/>
      <c r="F13" s="22"/>
      <c r="G13" s="22"/>
      <c r="H13" s="126"/>
      <c r="I13" s="33"/>
      <c r="J13" s="33"/>
      <c r="K13" s="33"/>
      <c r="L13" s="24">
        <f t="shared" si="0"/>
        <v>0</v>
      </c>
      <c r="M13" s="25">
        <f t="shared" si="1"/>
        <v>0</v>
      </c>
      <c r="N13" s="31"/>
      <c r="O13" s="34" t="e">
        <f t="shared" si="2"/>
        <v>#DIV/0!</v>
      </c>
      <c r="P13" s="34"/>
      <c r="Q13" s="67" t="e">
        <f>+(2*$L$8-L13)*100/$L$8</f>
        <v>#DIV/0!</v>
      </c>
      <c r="R13" s="74"/>
    </row>
    <row r="14" spans="1:18" s="51" customFormat="1" ht="19.5" customHeight="1">
      <c r="A14" s="118">
        <v>7</v>
      </c>
      <c r="B14" s="76"/>
      <c r="C14" s="77"/>
      <c r="D14" s="77"/>
      <c r="E14" s="78"/>
      <c r="F14" s="22"/>
      <c r="G14" s="22"/>
      <c r="H14" s="126"/>
      <c r="I14" s="33"/>
      <c r="J14" s="33"/>
      <c r="K14" s="33"/>
      <c r="L14" s="24">
        <f t="shared" si="0"/>
        <v>0</v>
      </c>
      <c r="M14" s="25">
        <f t="shared" si="1"/>
        <v>0</v>
      </c>
      <c r="N14" s="30"/>
      <c r="O14" s="34" t="e">
        <f t="shared" si="2"/>
        <v>#DIV/0!</v>
      </c>
      <c r="P14" s="34"/>
      <c r="Q14" s="67"/>
      <c r="R14" s="74">
        <v>100</v>
      </c>
    </row>
    <row r="15" spans="1:18" s="51" customFormat="1" ht="19.5" customHeight="1">
      <c r="A15" s="118">
        <v>8</v>
      </c>
      <c r="B15" s="76"/>
      <c r="C15" s="77"/>
      <c r="D15" s="77"/>
      <c r="E15" s="78"/>
      <c r="F15" s="22"/>
      <c r="G15" s="22"/>
      <c r="H15" s="126"/>
      <c r="I15" s="33"/>
      <c r="J15" s="33"/>
      <c r="K15" s="33"/>
      <c r="L15" s="24">
        <f t="shared" si="0"/>
        <v>0</v>
      </c>
      <c r="M15" s="25">
        <f t="shared" si="1"/>
        <v>0</v>
      </c>
      <c r="N15" s="31"/>
      <c r="O15" s="34" t="e">
        <f t="shared" si="2"/>
        <v>#DIV/0!</v>
      </c>
      <c r="P15" s="34"/>
      <c r="Q15" s="67" t="e">
        <f>+(2*$L$8-L15)*100/$L$8</f>
        <v>#DIV/0!</v>
      </c>
      <c r="R15" s="74"/>
    </row>
    <row r="16" spans="1:18" s="51" customFormat="1" ht="19.5" customHeight="1">
      <c r="A16" s="118">
        <v>9</v>
      </c>
      <c r="B16" s="76"/>
      <c r="C16" s="77"/>
      <c r="D16" s="77"/>
      <c r="E16" s="78"/>
      <c r="F16" s="22"/>
      <c r="G16" s="22"/>
      <c r="H16" s="126"/>
      <c r="I16" s="33"/>
      <c r="J16" s="33"/>
      <c r="K16" s="33"/>
      <c r="L16" s="24">
        <f t="shared" si="0"/>
        <v>0</v>
      </c>
      <c r="M16" s="25">
        <f t="shared" si="1"/>
        <v>0</v>
      </c>
      <c r="N16" s="31"/>
      <c r="O16" s="34" t="e">
        <f t="shared" si="2"/>
        <v>#DIV/0!</v>
      </c>
      <c r="P16" s="34" t="e">
        <f>+(2*$L$12-L16)*100/$L$12</f>
        <v>#DIV/0!</v>
      </c>
      <c r="Q16" s="67"/>
      <c r="R16" s="74"/>
    </row>
    <row r="17" spans="1:18" s="51" customFormat="1" ht="19.5" customHeight="1">
      <c r="A17" s="118">
        <v>10</v>
      </c>
      <c r="B17" s="76"/>
      <c r="C17" s="77"/>
      <c r="D17" s="77"/>
      <c r="E17" s="78"/>
      <c r="F17" s="22"/>
      <c r="G17" s="22"/>
      <c r="H17" s="126"/>
      <c r="I17" s="33"/>
      <c r="J17" s="33"/>
      <c r="K17" s="33"/>
      <c r="L17" s="24">
        <f t="shared" si="0"/>
        <v>0</v>
      </c>
      <c r="M17" s="25">
        <f t="shared" si="1"/>
        <v>0</v>
      </c>
      <c r="N17" s="30"/>
      <c r="O17" s="34" t="e">
        <f t="shared" si="2"/>
        <v>#DIV/0!</v>
      </c>
      <c r="P17" s="34"/>
      <c r="Q17" s="67" t="e">
        <f>+(2*$L$8-L17)*100/$L$8</f>
        <v>#DIV/0!</v>
      </c>
      <c r="R17" s="74"/>
    </row>
    <row r="18" spans="1:18" s="51" customFormat="1" ht="19.5" customHeight="1">
      <c r="A18" s="118">
        <v>11</v>
      </c>
      <c r="B18" s="76"/>
      <c r="C18" s="77"/>
      <c r="D18" s="77"/>
      <c r="E18" s="78"/>
      <c r="F18" s="22"/>
      <c r="G18" s="22"/>
      <c r="H18" s="126"/>
      <c r="I18" s="33"/>
      <c r="J18" s="33"/>
      <c r="K18" s="33"/>
      <c r="L18" s="24">
        <f t="shared" si="0"/>
        <v>0</v>
      </c>
      <c r="M18" s="25">
        <f t="shared" si="1"/>
        <v>0</v>
      </c>
      <c r="N18" s="31"/>
      <c r="O18" s="34" t="e">
        <f t="shared" si="2"/>
        <v>#DIV/0!</v>
      </c>
      <c r="P18" s="34"/>
      <c r="Q18" s="67" t="e">
        <f>+(2*$L$8-L18)*100/$L$8</f>
        <v>#DIV/0!</v>
      </c>
      <c r="R18" s="74"/>
    </row>
    <row r="19" spans="1:18" s="51" customFormat="1" ht="19.5" customHeight="1">
      <c r="A19" s="118">
        <v>12</v>
      </c>
      <c r="B19" s="76"/>
      <c r="C19" s="77"/>
      <c r="D19" s="77"/>
      <c r="E19" s="78"/>
      <c r="F19" s="22"/>
      <c r="G19" s="22"/>
      <c r="H19" s="126"/>
      <c r="I19" s="33"/>
      <c r="J19" s="33"/>
      <c r="K19" s="33"/>
      <c r="L19" s="24">
        <f t="shared" si="0"/>
        <v>0</v>
      </c>
      <c r="M19" s="25">
        <f t="shared" si="1"/>
        <v>0</v>
      </c>
      <c r="N19" s="30"/>
      <c r="O19" s="34" t="e">
        <f t="shared" si="2"/>
        <v>#DIV/0!</v>
      </c>
      <c r="P19" s="34"/>
      <c r="Q19" s="67" t="e">
        <f>+(2*$L$8-L19)*100/$L$8</f>
        <v>#DIV/0!</v>
      </c>
      <c r="R19" s="74"/>
    </row>
    <row r="20" spans="1:18" s="51" customFormat="1" ht="19.5" customHeight="1">
      <c r="A20" s="118">
        <v>13</v>
      </c>
      <c r="B20" s="76"/>
      <c r="C20" s="77"/>
      <c r="D20" s="77"/>
      <c r="E20" s="78"/>
      <c r="F20" s="22"/>
      <c r="G20" s="22"/>
      <c r="H20" s="126"/>
      <c r="I20" s="33"/>
      <c r="J20" s="33"/>
      <c r="K20" s="33"/>
      <c r="L20" s="24">
        <f t="shared" si="0"/>
        <v>0</v>
      </c>
      <c r="M20" s="25">
        <f t="shared" si="1"/>
        <v>0</v>
      </c>
      <c r="N20" s="30"/>
      <c r="O20" s="34" t="e">
        <f t="shared" si="2"/>
        <v>#DIV/0!</v>
      </c>
      <c r="P20" s="34"/>
      <c r="Q20" s="67" t="e">
        <f>+(2*$L$8-L20)*100/$L$8</f>
        <v>#DIV/0!</v>
      </c>
      <c r="R20" s="74"/>
    </row>
    <row r="21" spans="1:18" s="51" customFormat="1" ht="19.5" customHeight="1">
      <c r="A21" s="118">
        <v>14</v>
      </c>
      <c r="B21" s="107"/>
      <c r="C21" s="77"/>
      <c r="D21" s="77"/>
      <c r="E21" s="78"/>
      <c r="F21" s="22"/>
      <c r="G21" s="22"/>
      <c r="H21" s="126"/>
      <c r="I21" s="33"/>
      <c r="J21" s="33"/>
      <c r="K21" s="33"/>
      <c r="L21" s="24">
        <f t="shared" si="0"/>
        <v>0</v>
      </c>
      <c r="M21" s="25">
        <f t="shared" si="1"/>
        <v>0</v>
      </c>
      <c r="N21" s="31"/>
      <c r="O21" s="34" t="e">
        <f t="shared" si="2"/>
        <v>#DIV/0!</v>
      </c>
      <c r="P21" s="34" t="e">
        <f>+(2*$L$12-L21)*100/$L$12</f>
        <v>#DIV/0!</v>
      </c>
      <c r="Q21" s="83"/>
      <c r="R21" s="86"/>
    </row>
    <row r="22" spans="1:18" s="51" customFormat="1" ht="19.5" customHeight="1">
      <c r="A22" s="118">
        <v>15</v>
      </c>
      <c r="B22" s="76"/>
      <c r="C22" s="77"/>
      <c r="D22" s="77"/>
      <c r="E22" s="78"/>
      <c r="F22" s="22"/>
      <c r="G22" s="22"/>
      <c r="H22" s="126"/>
      <c r="I22" s="33"/>
      <c r="J22" s="33"/>
      <c r="K22" s="33"/>
      <c r="L22" s="24">
        <f t="shared" si="0"/>
        <v>0</v>
      </c>
      <c r="M22" s="25">
        <f t="shared" si="1"/>
        <v>0</v>
      </c>
      <c r="N22" s="30"/>
      <c r="O22" s="34" t="e">
        <f t="shared" si="2"/>
        <v>#DIV/0!</v>
      </c>
      <c r="P22" s="34"/>
      <c r="Q22" s="67" t="e">
        <f>+(2*$L$8-L22)*100/$L$8</f>
        <v>#DIV/0!</v>
      </c>
      <c r="R22" s="86"/>
    </row>
    <row r="23" spans="1:18" s="51" customFormat="1" ht="19.5" customHeight="1">
      <c r="A23" s="118">
        <v>16</v>
      </c>
      <c r="B23" s="76"/>
      <c r="C23" s="77"/>
      <c r="D23" s="77"/>
      <c r="E23" s="78"/>
      <c r="F23" s="22"/>
      <c r="G23" s="22"/>
      <c r="H23" s="126"/>
      <c r="I23" s="33"/>
      <c r="J23" s="33"/>
      <c r="K23" s="33"/>
      <c r="L23" s="24">
        <f t="shared" si="0"/>
        <v>0</v>
      </c>
      <c r="M23" s="25">
        <f t="shared" si="1"/>
        <v>0</v>
      </c>
      <c r="N23" s="30"/>
      <c r="O23" s="34" t="e">
        <f t="shared" si="2"/>
        <v>#DIV/0!</v>
      </c>
      <c r="P23" s="34"/>
      <c r="Q23" s="67"/>
      <c r="R23" s="86" t="e">
        <f>+(2*$L$14-L23)*100/$L$14</f>
        <v>#DIV/0!</v>
      </c>
    </row>
    <row r="24" spans="1:18" s="51" customFormat="1" ht="19.5" customHeight="1">
      <c r="A24" s="118">
        <v>17</v>
      </c>
      <c r="B24" s="76"/>
      <c r="C24" s="77"/>
      <c r="D24" s="77"/>
      <c r="E24" s="78"/>
      <c r="F24" s="22"/>
      <c r="G24" s="22"/>
      <c r="H24" s="126"/>
      <c r="I24" s="33"/>
      <c r="J24" s="33"/>
      <c r="K24" s="33"/>
      <c r="L24" s="24">
        <f t="shared" si="0"/>
        <v>0</v>
      </c>
      <c r="M24" s="25">
        <f t="shared" si="1"/>
        <v>0</v>
      </c>
      <c r="N24" s="30"/>
      <c r="O24" s="34" t="e">
        <f t="shared" si="2"/>
        <v>#DIV/0!</v>
      </c>
      <c r="P24" s="34"/>
      <c r="Q24" s="67"/>
      <c r="R24" s="86" t="e">
        <f>+(2*$L$14-L24)*100/$L$14</f>
        <v>#DIV/0!</v>
      </c>
    </row>
    <row r="25" spans="1:18" s="51" customFormat="1" ht="19.5" customHeight="1">
      <c r="A25" s="118">
        <v>18</v>
      </c>
      <c r="B25" s="76"/>
      <c r="C25" s="77"/>
      <c r="D25" s="77"/>
      <c r="E25" s="78"/>
      <c r="F25" s="22"/>
      <c r="G25" s="22"/>
      <c r="H25" s="126"/>
      <c r="I25" s="33"/>
      <c r="J25" s="33"/>
      <c r="K25" s="33"/>
      <c r="L25" s="24">
        <f t="shared" si="0"/>
        <v>0</v>
      </c>
      <c r="M25" s="25">
        <f t="shared" si="1"/>
        <v>0</v>
      </c>
      <c r="N25" s="31"/>
      <c r="O25" s="34" t="e">
        <f t="shared" si="2"/>
        <v>#DIV/0!</v>
      </c>
      <c r="P25" s="34"/>
      <c r="Q25" s="67" t="e">
        <f>+(2*$L$8-L25)*100/$L$8</f>
        <v>#DIV/0!</v>
      </c>
      <c r="R25" s="74"/>
    </row>
    <row r="26" spans="1:18" s="51" customFormat="1" ht="19.5" customHeight="1">
      <c r="A26" s="118">
        <v>19</v>
      </c>
      <c r="B26" s="76"/>
      <c r="C26" s="77"/>
      <c r="D26" s="77"/>
      <c r="E26" s="78"/>
      <c r="F26" s="22"/>
      <c r="G26" s="22"/>
      <c r="H26" s="126"/>
      <c r="I26" s="33"/>
      <c r="J26" s="33"/>
      <c r="K26" s="33"/>
      <c r="L26" s="24">
        <f t="shared" si="0"/>
        <v>0</v>
      </c>
      <c r="M26" s="25">
        <f t="shared" si="1"/>
        <v>0</v>
      </c>
      <c r="N26" s="31"/>
      <c r="O26" s="34" t="e">
        <f t="shared" si="2"/>
        <v>#DIV/0!</v>
      </c>
      <c r="P26" s="34" t="e">
        <f>+(2*$L$12-L26)*100/$L$12</f>
        <v>#DIV/0!</v>
      </c>
      <c r="Q26" s="67"/>
      <c r="R26" s="68"/>
    </row>
    <row r="27" spans="1:18" s="88" customFormat="1" ht="19.5" customHeight="1">
      <c r="A27" s="118">
        <v>20</v>
      </c>
      <c r="B27" s="76"/>
      <c r="C27" s="77"/>
      <c r="D27" s="77"/>
      <c r="E27" s="78"/>
      <c r="F27" s="22"/>
      <c r="G27" s="22"/>
      <c r="H27" s="126"/>
      <c r="I27" s="33"/>
      <c r="J27" s="33"/>
      <c r="K27" s="33"/>
      <c r="L27" s="24">
        <f t="shared" si="0"/>
        <v>0</v>
      </c>
      <c r="M27" s="25">
        <f t="shared" si="1"/>
        <v>0</v>
      </c>
      <c r="N27" s="30"/>
      <c r="O27" s="34" t="e">
        <f t="shared" si="2"/>
        <v>#DIV/0!</v>
      </c>
      <c r="P27" s="34"/>
      <c r="Q27" s="67" t="e">
        <f>+(2*$L$8-L27)*100/$L$8</f>
        <v>#DIV/0!</v>
      </c>
      <c r="R27" s="86"/>
    </row>
    <row r="28" spans="1:18" s="89" customFormat="1" ht="19.5" customHeight="1">
      <c r="A28" s="118">
        <v>21</v>
      </c>
      <c r="B28" s="76"/>
      <c r="C28" s="77"/>
      <c r="D28" s="77"/>
      <c r="E28" s="78"/>
      <c r="F28" s="22"/>
      <c r="G28" s="22"/>
      <c r="H28" s="126"/>
      <c r="I28" s="33"/>
      <c r="J28" s="33"/>
      <c r="K28" s="33"/>
      <c r="L28" s="24">
        <f t="shared" si="0"/>
        <v>0</v>
      </c>
      <c r="M28" s="25">
        <f t="shared" si="1"/>
        <v>0</v>
      </c>
      <c r="N28" s="31"/>
      <c r="O28" s="34" t="e">
        <f t="shared" si="2"/>
        <v>#DIV/0!</v>
      </c>
      <c r="P28" s="34" t="e">
        <f>+(2*$L$12-L28)*100/$L$12</f>
        <v>#DIV/0!</v>
      </c>
      <c r="Q28" s="67"/>
      <c r="R28" s="74"/>
    </row>
    <row r="29" spans="1:18" s="89" customFormat="1" ht="19.5" customHeight="1">
      <c r="A29" s="118">
        <v>22</v>
      </c>
      <c r="B29" s="76"/>
      <c r="C29" s="77"/>
      <c r="D29" s="77"/>
      <c r="E29" s="78"/>
      <c r="F29" s="22"/>
      <c r="G29" s="22"/>
      <c r="H29" s="126"/>
      <c r="I29" s="33"/>
      <c r="J29" s="33"/>
      <c r="K29" s="33"/>
      <c r="L29" s="24">
        <f t="shared" si="0"/>
        <v>0</v>
      </c>
      <c r="M29" s="25">
        <f t="shared" si="1"/>
        <v>0</v>
      </c>
      <c r="N29" s="30"/>
      <c r="O29" s="34" t="e">
        <f t="shared" si="2"/>
        <v>#DIV/0!</v>
      </c>
      <c r="P29" s="34"/>
      <c r="Q29" s="67"/>
      <c r="R29" s="86" t="e">
        <f>+(2*$L$14-L29)*100/$L$14</f>
        <v>#DIV/0!</v>
      </c>
    </row>
    <row r="30" spans="1:18" s="89" customFormat="1" ht="19.5" customHeight="1">
      <c r="A30" s="118">
        <v>23</v>
      </c>
      <c r="B30" s="76"/>
      <c r="C30" s="77"/>
      <c r="D30" s="77"/>
      <c r="E30" s="78"/>
      <c r="F30" s="22"/>
      <c r="G30" s="22"/>
      <c r="H30" s="126"/>
      <c r="I30" s="33"/>
      <c r="J30" s="33"/>
      <c r="K30" s="33"/>
      <c r="L30" s="24">
        <f t="shared" si="0"/>
        <v>0</v>
      </c>
      <c r="M30" s="25">
        <f t="shared" si="1"/>
        <v>0</v>
      </c>
      <c r="N30" s="30"/>
      <c r="O30" s="34" t="e">
        <f t="shared" si="2"/>
        <v>#DIV/0!</v>
      </c>
      <c r="P30" s="34"/>
      <c r="Q30" s="67"/>
      <c r="R30" s="86" t="e">
        <f>+(2*$L$14-L30)*100/$L$14</f>
        <v>#DIV/0!</v>
      </c>
    </row>
    <row r="31" spans="1:18" s="89" customFormat="1" ht="19.5" customHeight="1">
      <c r="A31" s="118">
        <v>24</v>
      </c>
      <c r="B31" s="76"/>
      <c r="C31" s="77"/>
      <c r="D31" s="77"/>
      <c r="E31" s="78"/>
      <c r="F31" s="22"/>
      <c r="G31" s="22"/>
      <c r="H31" s="126"/>
      <c r="I31" s="33"/>
      <c r="J31" s="33"/>
      <c r="K31" s="33"/>
      <c r="L31" s="24">
        <f t="shared" si="0"/>
        <v>0</v>
      </c>
      <c r="M31" s="25">
        <f t="shared" si="1"/>
        <v>0</v>
      </c>
      <c r="N31" s="30"/>
      <c r="O31" s="34" t="e">
        <f t="shared" si="2"/>
        <v>#DIV/0!</v>
      </c>
      <c r="P31" s="34"/>
      <c r="Q31" s="83"/>
      <c r="R31" s="86" t="e">
        <f>+(2*$L$14-L31)*100/$L$14</f>
        <v>#DIV/0!</v>
      </c>
    </row>
    <row r="32" spans="1:18" s="89" customFormat="1" ht="19.5" customHeight="1">
      <c r="A32" s="118">
        <v>25</v>
      </c>
      <c r="B32" s="76"/>
      <c r="C32" s="77"/>
      <c r="D32" s="77"/>
      <c r="E32" s="78"/>
      <c r="F32" s="22"/>
      <c r="G32" s="22"/>
      <c r="H32" s="126"/>
      <c r="I32" s="33"/>
      <c r="J32" s="33"/>
      <c r="K32" s="33"/>
      <c r="L32" s="24">
        <f t="shared" si="0"/>
        <v>0</v>
      </c>
      <c r="M32" s="25">
        <f t="shared" si="1"/>
        <v>0</v>
      </c>
      <c r="N32" s="30"/>
      <c r="O32" s="34" t="e">
        <f t="shared" si="2"/>
        <v>#DIV/0!</v>
      </c>
      <c r="P32" s="34"/>
      <c r="Q32" s="67" t="e">
        <f>+(2*$L$8-L32)*100/$L$8</f>
        <v>#DIV/0!</v>
      </c>
      <c r="R32" s="74"/>
    </row>
    <row r="33" spans="1:18" s="89" customFormat="1" ht="19.5" customHeight="1">
      <c r="A33" s="118">
        <v>26</v>
      </c>
      <c r="B33" s="76"/>
      <c r="C33" s="77"/>
      <c r="D33" s="77"/>
      <c r="E33" s="78"/>
      <c r="F33" s="22"/>
      <c r="G33" s="22"/>
      <c r="H33" s="126"/>
      <c r="I33" s="33"/>
      <c r="J33" s="33"/>
      <c r="K33" s="33"/>
      <c r="L33" s="24">
        <f t="shared" si="0"/>
        <v>0</v>
      </c>
      <c r="M33" s="25">
        <f t="shared" si="1"/>
        <v>0</v>
      </c>
      <c r="N33" s="31"/>
      <c r="O33" s="34" t="e">
        <f t="shared" si="2"/>
        <v>#DIV/0!</v>
      </c>
      <c r="P33" s="34"/>
      <c r="Q33" s="67"/>
      <c r="R33" s="86" t="e">
        <f>+(2*$L$14-L33)*100/$L$14</f>
        <v>#DIV/0!</v>
      </c>
    </row>
    <row r="34" spans="1:18" s="89" customFormat="1" ht="19.5" customHeight="1">
      <c r="A34" s="118">
        <v>27</v>
      </c>
      <c r="B34" s="76"/>
      <c r="C34" s="77"/>
      <c r="D34" s="77"/>
      <c r="E34" s="78"/>
      <c r="F34" s="22"/>
      <c r="G34" s="22"/>
      <c r="H34" s="126"/>
      <c r="I34" s="33"/>
      <c r="J34" s="33"/>
      <c r="K34" s="33"/>
      <c r="L34" s="24">
        <f t="shared" si="0"/>
        <v>0</v>
      </c>
      <c r="M34" s="25">
        <f t="shared" si="1"/>
        <v>0</v>
      </c>
      <c r="N34" s="31"/>
      <c r="O34" s="34" t="e">
        <f t="shared" si="2"/>
        <v>#DIV/0!</v>
      </c>
      <c r="P34" s="34"/>
      <c r="Q34" s="67" t="e">
        <f>+(2*$L$8-L34)*100/$L$8</f>
        <v>#DIV/0!</v>
      </c>
      <c r="R34" s="74"/>
    </row>
    <row r="35" spans="1:18" ht="19.5" customHeight="1">
      <c r="A35" s="118">
        <v>28</v>
      </c>
      <c r="B35" s="76"/>
      <c r="C35" s="77"/>
      <c r="D35" s="77"/>
      <c r="E35" s="78"/>
      <c r="F35" s="22"/>
      <c r="G35" s="22"/>
      <c r="H35" s="126"/>
      <c r="I35" s="33"/>
      <c r="J35" s="33"/>
      <c r="K35" s="33"/>
      <c r="L35" s="24">
        <f t="shared" si="0"/>
        <v>0</v>
      </c>
      <c r="M35" s="25">
        <f t="shared" si="1"/>
        <v>0</v>
      </c>
      <c r="N35" s="30"/>
      <c r="O35" s="34" t="e">
        <f t="shared" si="2"/>
        <v>#DIV/0!</v>
      </c>
      <c r="P35" s="34"/>
      <c r="Q35" s="67" t="e">
        <f>+(2*$L$8-L35)*100/$L$8</f>
        <v>#DIV/0!</v>
      </c>
      <c r="R35" s="86"/>
    </row>
    <row r="36" spans="1:18" ht="19.5" customHeight="1">
      <c r="A36" s="118">
        <v>29</v>
      </c>
      <c r="B36" s="76"/>
      <c r="C36" s="77"/>
      <c r="D36" s="77"/>
      <c r="E36" s="78"/>
      <c r="F36" s="22"/>
      <c r="G36" s="22"/>
      <c r="H36" s="126"/>
      <c r="I36" s="33"/>
      <c r="J36" s="33"/>
      <c r="K36" s="33"/>
      <c r="L36" s="24">
        <f t="shared" si="0"/>
        <v>0</v>
      </c>
      <c r="M36" s="25">
        <f t="shared" si="1"/>
        <v>0</v>
      </c>
      <c r="N36" s="31"/>
      <c r="O36" s="34" t="e">
        <f t="shared" si="2"/>
        <v>#DIV/0!</v>
      </c>
      <c r="P36" s="34"/>
      <c r="Q36" s="67"/>
      <c r="R36" s="86" t="e">
        <f>+(2*$L$14-L36)*100/$L$14</f>
        <v>#DIV/0!</v>
      </c>
    </row>
    <row r="37" spans="1:18" ht="19.5" customHeight="1">
      <c r="A37" s="118">
        <v>30</v>
      </c>
      <c r="B37" s="76"/>
      <c r="C37" s="77"/>
      <c r="D37" s="77"/>
      <c r="E37" s="78"/>
      <c r="F37" s="22"/>
      <c r="G37" s="22"/>
      <c r="H37" s="126"/>
      <c r="I37" s="33"/>
      <c r="J37" s="33"/>
      <c r="K37" s="33"/>
      <c r="L37" s="24">
        <f t="shared" si="0"/>
        <v>0</v>
      </c>
      <c r="M37" s="25">
        <f t="shared" si="1"/>
        <v>0</v>
      </c>
      <c r="N37" s="30"/>
      <c r="O37" s="34" t="e">
        <f t="shared" si="2"/>
        <v>#DIV/0!</v>
      </c>
      <c r="P37" s="34" t="e">
        <f>+(2*$L$12-L37)*100/$L$12</f>
        <v>#DIV/0!</v>
      </c>
      <c r="R37" s="86"/>
    </row>
    <row r="38" spans="1:18" ht="19.5" customHeight="1">
      <c r="A38" s="118">
        <v>31</v>
      </c>
      <c r="B38" s="76"/>
      <c r="C38" s="77"/>
      <c r="D38" s="77"/>
      <c r="E38" s="78"/>
      <c r="F38" s="22"/>
      <c r="G38" s="22"/>
      <c r="H38" s="126"/>
      <c r="I38" s="33"/>
      <c r="J38" s="33"/>
      <c r="K38" s="33"/>
      <c r="L38" s="24">
        <f t="shared" si="0"/>
        <v>0</v>
      </c>
      <c r="M38" s="25">
        <f t="shared" si="1"/>
        <v>0</v>
      </c>
      <c r="N38" s="30"/>
      <c r="O38" s="34" t="e">
        <f t="shared" si="2"/>
        <v>#DIV/0!</v>
      </c>
      <c r="P38" s="34"/>
      <c r="R38" s="86" t="e">
        <f>+(2*$L$14-L38)*100/$L$14</f>
        <v>#DIV/0!</v>
      </c>
    </row>
    <row r="39" spans="1:18" ht="19.5" customHeight="1">
      <c r="A39" s="118">
        <v>32</v>
      </c>
      <c r="B39" s="76"/>
      <c r="C39" s="77"/>
      <c r="D39" s="77"/>
      <c r="E39" s="78"/>
      <c r="F39" s="22"/>
      <c r="G39" s="22"/>
      <c r="H39" s="126"/>
      <c r="I39" s="33"/>
      <c r="J39" s="33"/>
      <c r="K39" s="33"/>
      <c r="L39" s="24">
        <f t="shared" si="0"/>
        <v>0</v>
      </c>
      <c r="M39" s="25">
        <f t="shared" si="1"/>
        <v>0</v>
      </c>
      <c r="N39" s="30"/>
      <c r="O39" s="34" t="e">
        <f t="shared" si="2"/>
        <v>#DIV/0!</v>
      </c>
      <c r="P39" s="34"/>
      <c r="R39" s="86" t="e">
        <f>+(2*$L$14-L39)*100/$L$14</f>
        <v>#DIV/0!</v>
      </c>
    </row>
    <row r="40" spans="1:18" ht="19.5" customHeight="1">
      <c r="A40" s="118">
        <v>33</v>
      </c>
      <c r="B40" s="76"/>
      <c r="C40" s="77"/>
      <c r="D40" s="77"/>
      <c r="E40" s="78"/>
      <c r="F40" s="22"/>
      <c r="G40" s="22"/>
      <c r="H40" s="126"/>
      <c r="I40" s="23"/>
      <c r="J40" s="23"/>
      <c r="K40" s="23"/>
      <c r="L40" s="24">
        <f t="shared" si="0"/>
        <v>0</v>
      </c>
      <c r="M40" s="25">
        <f t="shared" si="1"/>
        <v>0</v>
      </c>
      <c r="N40" s="31"/>
      <c r="O40" s="34" t="e">
        <f t="shared" si="2"/>
        <v>#DIV/0!</v>
      </c>
      <c r="P40" s="34"/>
      <c r="Q40" s="67"/>
      <c r="R40" s="86" t="e">
        <f>+(2*$L$14-L40)*100/$L$14</f>
        <v>#DIV/0!</v>
      </c>
    </row>
    <row r="41" spans="1:18" ht="19.5" customHeight="1">
      <c r="A41" s="118">
        <v>34</v>
      </c>
      <c r="B41" s="76"/>
      <c r="C41" s="77"/>
      <c r="D41" s="77"/>
      <c r="E41" s="78"/>
      <c r="F41" s="22"/>
      <c r="G41" s="22"/>
      <c r="H41" s="127"/>
      <c r="I41" s="33"/>
      <c r="J41" s="33"/>
      <c r="K41" s="33"/>
      <c r="L41" s="24">
        <f t="shared" si="0"/>
        <v>0</v>
      </c>
      <c r="M41" s="25">
        <f t="shared" si="1"/>
        <v>0</v>
      </c>
      <c r="N41" s="30"/>
      <c r="O41" s="34" t="e">
        <f t="shared" si="2"/>
        <v>#DIV/0!</v>
      </c>
      <c r="P41" s="34"/>
      <c r="Q41" s="67"/>
      <c r="R41" s="86" t="e">
        <f>+(2*$L$14-L41)*100/$L$14</f>
        <v>#DIV/0!</v>
      </c>
    </row>
    <row r="42" spans="1:18" ht="19.5" customHeight="1">
      <c r="A42" s="118">
        <v>35</v>
      </c>
      <c r="B42" s="76"/>
      <c r="C42" s="77"/>
      <c r="D42" s="77"/>
      <c r="E42" s="78"/>
      <c r="F42" s="22"/>
      <c r="G42" s="22"/>
      <c r="H42" s="126"/>
      <c r="I42" s="23"/>
      <c r="J42" s="23"/>
      <c r="K42" s="23"/>
      <c r="L42" s="24">
        <f>SUM(G42-F42)</f>
        <v>0</v>
      </c>
      <c r="M42" s="25">
        <f t="shared" si="1"/>
        <v>0</v>
      </c>
      <c r="N42" s="31"/>
      <c r="O42" s="34" t="e">
        <f t="shared" si="2"/>
        <v>#DIV/0!</v>
      </c>
      <c r="P42" s="34" t="e">
        <f>+(2*$L$12-L42)*100/$L$12</f>
        <v>#DIV/0!</v>
      </c>
      <c r="Q42" s="67"/>
    </row>
    <row r="43" spans="1:18" ht="19.5" customHeight="1" thickBot="1">
      <c r="A43" s="121">
        <v>36</v>
      </c>
      <c r="B43" s="95"/>
      <c r="C43" s="96"/>
      <c r="D43" s="96"/>
      <c r="E43" s="97"/>
      <c r="F43" s="26"/>
      <c r="G43" s="26"/>
      <c r="H43" s="128"/>
      <c r="I43" s="27"/>
      <c r="J43" s="27"/>
      <c r="K43" s="27"/>
      <c r="L43" s="28"/>
      <c r="M43" s="29"/>
      <c r="N43" s="31"/>
      <c r="O43" s="34"/>
      <c r="P43" s="34"/>
      <c r="Q43" s="67"/>
    </row>
  </sheetData>
  <mergeCells count="2">
    <mergeCell ref="A2:C2"/>
    <mergeCell ref="O6:R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86"/>
  <sheetViews>
    <sheetView zoomScaleNormal="100" workbookViewId="0">
      <selection activeCell="B4" sqref="B4"/>
    </sheetView>
  </sheetViews>
  <sheetFormatPr defaultRowHeight="15.75"/>
  <cols>
    <col min="1" max="1" width="7.7109375" style="5" customWidth="1"/>
    <col min="2" max="2" width="23.7109375" style="1" customWidth="1"/>
    <col min="3" max="3" width="10.7109375" style="2" customWidth="1"/>
    <col min="4" max="4" width="13.7109375" style="5" customWidth="1"/>
    <col min="5" max="5" width="12.7109375" style="3" customWidth="1"/>
    <col min="6" max="12" width="10.7109375" style="3" customWidth="1"/>
    <col min="13" max="13" width="15.42578125" style="3" customWidth="1"/>
    <col min="14" max="14" width="18.7109375" style="3" customWidth="1"/>
    <col min="15" max="16384" width="9.140625" style="5"/>
  </cols>
  <sheetData>
    <row r="1" spans="1:14" s="4" customFormat="1" ht="23.25">
      <c r="A1" s="340" t="s">
        <v>206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14" ht="19.5" customHeight="1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14" s="6" customFormat="1" ht="19.5" customHeight="1">
      <c r="A3" s="314" t="s">
        <v>28</v>
      </c>
      <c r="B3" s="315" t="s">
        <v>171</v>
      </c>
      <c r="C3" s="315" t="s">
        <v>72</v>
      </c>
      <c r="D3" s="315"/>
      <c r="E3" s="315"/>
      <c r="F3" s="315"/>
      <c r="G3" s="316"/>
      <c r="H3" s="314"/>
      <c r="I3" s="314"/>
      <c r="J3" s="314"/>
      <c r="K3" s="317"/>
      <c r="L3" s="314"/>
      <c r="M3" s="314"/>
      <c r="N3" s="314"/>
    </row>
    <row r="4" spans="1:14" s="6" customFormat="1" ht="19.5" customHeight="1">
      <c r="A4" s="314" t="s">
        <v>29</v>
      </c>
      <c r="B4" s="315" t="s">
        <v>172</v>
      </c>
      <c r="C4" s="315" t="s">
        <v>462</v>
      </c>
      <c r="D4" s="315"/>
      <c r="E4" s="315"/>
      <c r="F4" s="315"/>
      <c r="G4" s="316"/>
      <c r="H4" s="314"/>
      <c r="I4" s="314"/>
      <c r="J4" s="314"/>
      <c r="K4" s="317"/>
      <c r="L4" s="314"/>
      <c r="M4" s="314"/>
      <c r="N4" s="314"/>
    </row>
    <row r="5" spans="1:14" s="6" customFormat="1" ht="19.5" customHeight="1">
      <c r="A5" s="314" t="s">
        <v>30</v>
      </c>
      <c r="B5" s="315" t="s">
        <v>173</v>
      </c>
      <c r="C5" s="318" t="s">
        <v>73</v>
      </c>
      <c r="D5" s="318"/>
      <c r="E5" s="318"/>
      <c r="F5" s="318"/>
      <c r="G5" s="316"/>
      <c r="H5" s="314"/>
      <c r="I5" s="314"/>
      <c r="J5" s="314"/>
      <c r="K5" s="317"/>
      <c r="L5" s="314"/>
      <c r="M5" s="314"/>
      <c r="N5" s="314"/>
    </row>
    <row r="6" spans="1:14" s="6" customFormat="1" ht="19.5" customHeight="1">
      <c r="A6" s="314" t="s">
        <v>31</v>
      </c>
      <c r="B6" s="318" t="s">
        <v>174</v>
      </c>
      <c r="C6" s="315" t="s">
        <v>463</v>
      </c>
      <c r="D6" s="315"/>
      <c r="E6" s="315"/>
      <c r="F6" s="315"/>
      <c r="G6" s="316"/>
      <c r="H6" s="314"/>
      <c r="I6" s="314"/>
      <c r="J6" s="314"/>
      <c r="K6" s="317"/>
      <c r="L6" s="314"/>
      <c r="M6" s="314"/>
      <c r="N6" s="314"/>
    </row>
    <row r="7" spans="1:14" ht="19.5" customHeight="1">
      <c r="A7" s="314" t="s">
        <v>53</v>
      </c>
      <c r="B7" s="315" t="s">
        <v>175</v>
      </c>
      <c r="C7" s="318" t="s">
        <v>658</v>
      </c>
      <c r="D7" s="318"/>
      <c r="E7" s="318"/>
      <c r="F7" s="318"/>
      <c r="G7" s="319"/>
      <c r="H7" s="320"/>
      <c r="I7" s="320"/>
      <c r="J7" s="321"/>
      <c r="K7" s="317"/>
      <c r="L7" s="317"/>
      <c r="M7" s="317"/>
      <c r="N7" s="321"/>
    </row>
    <row r="8" spans="1:14" ht="19.5" customHeight="1">
      <c r="A8" s="314"/>
      <c r="B8" s="315"/>
      <c r="C8" s="322"/>
      <c r="D8" s="319"/>
      <c r="E8" s="320"/>
      <c r="F8" s="320"/>
      <c r="G8" s="320"/>
      <c r="H8" s="320"/>
      <c r="I8" s="320"/>
      <c r="J8" s="321"/>
      <c r="K8" s="317"/>
      <c r="L8" s="317"/>
      <c r="M8" s="317"/>
      <c r="N8" s="321"/>
    </row>
    <row r="9" spans="1:14" s="7" customFormat="1" ht="19.5" customHeight="1">
      <c r="A9" s="318" t="s">
        <v>74</v>
      </c>
      <c r="B9" s="316" t="s">
        <v>554</v>
      </c>
      <c r="C9" s="323"/>
      <c r="D9" s="318"/>
      <c r="E9" s="318"/>
      <c r="F9" s="324"/>
      <c r="G9" s="324"/>
      <c r="H9" s="324"/>
      <c r="I9" s="324"/>
      <c r="J9" s="324"/>
      <c r="K9" s="324"/>
      <c r="L9" s="324"/>
      <c r="M9" s="324"/>
      <c r="N9" s="325"/>
    </row>
    <row r="10" spans="1:14" s="6" customFormat="1" ht="19.7" customHeight="1">
      <c r="A10" s="316"/>
      <c r="B10" s="318"/>
      <c r="C10" s="314"/>
      <c r="D10" s="316"/>
      <c r="E10" s="326"/>
      <c r="F10" s="327" t="s">
        <v>177</v>
      </c>
      <c r="G10" s="326"/>
      <c r="H10" s="326"/>
      <c r="I10" s="326"/>
      <c r="J10" s="326"/>
      <c r="K10" s="326"/>
      <c r="L10" s="326"/>
      <c r="M10" s="326"/>
      <c r="N10" s="317"/>
    </row>
    <row r="11" spans="1:14" s="6" customFormat="1" ht="19.7" customHeight="1">
      <c r="A11" s="318"/>
      <c r="B11" s="318"/>
      <c r="C11" s="314"/>
      <c r="D11" s="318"/>
      <c r="E11" s="317" t="s">
        <v>54</v>
      </c>
      <c r="F11" s="317" t="s">
        <v>178</v>
      </c>
      <c r="G11" s="341" t="s">
        <v>35</v>
      </c>
      <c r="H11" s="341"/>
      <c r="I11" s="341" t="s">
        <v>556</v>
      </c>
      <c r="J11" s="341"/>
      <c r="K11" s="341" t="s">
        <v>148</v>
      </c>
      <c r="L11" s="341"/>
      <c r="M11" s="326"/>
      <c r="N11" s="317"/>
    </row>
    <row r="12" spans="1:14" s="6" customFormat="1" ht="19.7" customHeight="1">
      <c r="A12" s="339" t="s">
        <v>527</v>
      </c>
      <c r="B12" s="339"/>
      <c r="C12" s="328"/>
      <c r="D12" s="318"/>
      <c r="E12" s="326" t="s">
        <v>2</v>
      </c>
      <c r="F12" s="326" t="s">
        <v>0</v>
      </c>
      <c r="G12" s="326" t="s">
        <v>0</v>
      </c>
      <c r="H12" s="326" t="s">
        <v>1</v>
      </c>
      <c r="I12" s="326" t="s">
        <v>0</v>
      </c>
      <c r="J12" s="326" t="s">
        <v>69</v>
      </c>
      <c r="K12" s="326" t="s">
        <v>0</v>
      </c>
      <c r="L12" s="326" t="s">
        <v>1</v>
      </c>
      <c r="M12" s="317" t="s">
        <v>3</v>
      </c>
      <c r="N12" s="317" t="s">
        <v>145</v>
      </c>
    </row>
    <row r="13" spans="1:14" s="6" customFormat="1" ht="20.100000000000001" customHeight="1">
      <c r="A13" s="314" t="s">
        <v>4</v>
      </c>
      <c r="B13" s="329" t="s">
        <v>138</v>
      </c>
      <c r="C13" s="330">
        <v>2000</v>
      </c>
      <c r="D13" s="331" t="s">
        <v>17</v>
      </c>
      <c r="E13" s="326">
        <v>99.52</v>
      </c>
      <c r="F13" s="332">
        <v>91.35</v>
      </c>
      <c r="G13" s="326">
        <v>100</v>
      </c>
      <c r="H13" s="326">
        <v>100</v>
      </c>
      <c r="I13" s="326">
        <v>0</v>
      </c>
      <c r="J13" s="326">
        <v>0</v>
      </c>
      <c r="K13" s="332">
        <v>95</v>
      </c>
      <c r="L13" s="332">
        <v>95</v>
      </c>
      <c r="M13" s="317">
        <f t="shared" ref="M13:M22" si="0">LARGE(E13:L13,1)+LARGE(E13:L13,2)+LARGE(E13:L13,3)+LARGE(E13:L13,4)</f>
        <v>394.52</v>
      </c>
      <c r="N13" s="317">
        <f t="shared" ref="N13:N22" si="1">AVERAGE(E13:L13)</f>
        <v>72.608750000000001</v>
      </c>
    </row>
    <row r="14" spans="1:14" s="6" customFormat="1" ht="20.100000000000001" customHeight="1">
      <c r="A14" s="314" t="s">
        <v>5</v>
      </c>
      <c r="B14" s="329" t="s">
        <v>25</v>
      </c>
      <c r="C14" s="330">
        <v>1999</v>
      </c>
      <c r="D14" s="331" t="s">
        <v>17</v>
      </c>
      <c r="E14" s="326">
        <v>90.32</v>
      </c>
      <c r="F14" s="332">
        <v>95</v>
      </c>
      <c r="G14" s="326">
        <v>99.83</v>
      </c>
      <c r="H14" s="326">
        <v>99.78</v>
      </c>
      <c r="I14" s="326">
        <v>0</v>
      </c>
      <c r="J14" s="326">
        <v>0</v>
      </c>
      <c r="K14" s="332" t="s">
        <v>65</v>
      </c>
      <c r="L14" s="332" t="s">
        <v>65</v>
      </c>
      <c r="M14" s="317">
        <f t="shared" si="0"/>
        <v>384.93</v>
      </c>
      <c r="N14" s="317">
        <f t="shared" si="1"/>
        <v>64.154999999999987</v>
      </c>
    </row>
    <row r="15" spans="1:14" s="6" customFormat="1" ht="20.100000000000001" customHeight="1">
      <c r="A15" s="314" t="s">
        <v>6</v>
      </c>
      <c r="B15" s="329" t="s">
        <v>26</v>
      </c>
      <c r="C15" s="330">
        <v>1999</v>
      </c>
      <c r="D15" s="331" t="s">
        <v>18</v>
      </c>
      <c r="E15" s="326">
        <v>95.37</v>
      </c>
      <c r="F15" s="332">
        <v>93.78</v>
      </c>
      <c r="G15" s="326">
        <v>98.59</v>
      </c>
      <c r="H15" s="326">
        <v>96.81</v>
      </c>
      <c r="I15" s="326">
        <v>0</v>
      </c>
      <c r="J15" s="326">
        <v>0</v>
      </c>
      <c r="K15" s="332" t="s">
        <v>65</v>
      </c>
      <c r="L15" s="332" t="s">
        <v>65</v>
      </c>
      <c r="M15" s="317">
        <f t="shared" si="0"/>
        <v>384.54999999999995</v>
      </c>
      <c r="N15" s="317">
        <f t="shared" si="1"/>
        <v>64.091666666666669</v>
      </c>
    </row>
    <row r="16" spans="1:14" s="6" customFormat="1" ht="20.100000000000001" customHeight="1">
      <c r="A16" s="314" t="s">
        <v>7</v>
      </c>
      <c r="B16" s="329" t="s">
        <v>52</v>
      </c>
      <c r="C16" s="330">
        <v>2000</v>
      </c>
      <c r="D16" s="331" t="s">
        <v>18</v>
      </c>
      <c r="E16" s="326">
        <v>90.26</v>
      </c>
      <c r="F16" s="326">
        <v>95</v>
      </c>
      <c r="G16" s="326">
        <v>87.32</v>
      </c>
      <c r="H16" s="326">
        <v>90.49</v>
      </c>
      <c r="I16" s="326">
        <v>0</v>
      </c>
      <c r="J16" s="326">
        <v>0</v>
      </c>
      <c r="K16" s="332">
        <v>81.19</v>
      </c>
      <c r="L16" s="332">
        <v>81.41</v>
      </c>
      <c r="M16" s="317">
        <f t="shared" si="0"/>
        <v>363.07</v>
      </c>
      <c r="N16" s="317">
        <f t="shared" si="1"/>
        <v>65.708749999999995</v>
      </c>
    </row>
    <row r="17" spans="1:14" s="6" customFormat="1" ht="20.100000000000001" customHeight="1">
      <c r="A17" s="314" t="s">
        <v>8</v>
      </c>
      <c r="B17" s="329" t="s">
        <v>140</v>
      </c>
      <c r="C17" s="330">
        <v>1998</v>
      </c>
      <c r="D17" s="331" t="s">
        <v>117</v>
      </c>
      <c r="E17" s="326">
        <v>0</v>
      </c>
      <c r="F17" s="326">
        <v>86.54</v>
      </c>
      <c r="G17" s="326">
        <v>86.95</v>
      </c>
      <c r="H17" s="326">
        <v>87.14</v>
      </c>
      <c r="I17" s="326">
        <v>0</v>
      </c>
      <c r="J17" s="326">
        <v>0</v>
      </c>
      <c r="K17" s="326">
        <v>91.53</v>
      </c>
      <c r="L17" s="326">
        <v>95</v>
      </c>
      <c r="M17" s="317">
        <f t="shared" si="0"/>
        <v>360.62</v>
      </c>
      <c r="N17" s="317">
        <f t="shared" si="1"/>
        <v>55.894999999999996</v>
      </c>
    </row>
    <row r="18" spans="1:14" s="6" customFormat="1" ht="20.100000000000001" customHeight="1">
      <c r="A18" s="314" t="s">
        <v>9</v>
      </c>
      <c r="B18" s="329" t="s">
        <v>32</v>
      </c>
      <c r="C18" s="330">
        <v>2000</v>
      </c>
      <c r="D18" s="331" t="s">
        <v>17</v>
      </c>
      <c r="E18" s="326">
        <v>96.09</v>
      </c>
      <c r="F18" s="332">
        <v>88.88</v>
      </c>
      <c r="G18" s="326">
        <v>84.48</v>
      </c>
      <c r="H18" s="326">
        <v>84.59</v>
      </c>
      <c r="I18" s="326">
        <v>0</v>
      </c>
      <c r="J18" s="326">
        <v>0</v>
      </c>
      <c r="K18" s="332">
        <v>83.49</v>
      </c>
      <c r="L18" s="332">
        <v>89.17</v>
      </c>
      <c r="M18" s="317">
        <f t="shared" si="0"/>
        <v>358.73</v>
      </c>
      <c r="N18" s="317">
        <f t="shared" si="1"/>
        <v>65.837499999999991</v>
      </c>
    </row>
    <row r="19" spans="1:14" s="6" customFormat="1" ht="20.100000000000001" customHeight="1">
      <c r="A19" s="314" t="s">
        <v>10</v>
      </c>
      <c r="B19" s="329" t="s">
        <v>27</v>
      </c>
      <c r="C19" s="330">
        <v>1999</v>
      </c>
      <c r="D19" s="331" t="s">
        <v>117</v>
      </c>
      <c r="E19" s="326">
        <v>0</v>
      </c>
      <c r="F19" s="326">
        <v>91.69</v>
      </c>
      <c r="G19" s="326">
        <v>79</v>
      </c>
      <c r="H19" s="326">
        <v>81.88</v>
      </c>
      <c r="I19" s="326">
        <v>0</v>
      </c>
      <c r="J19" s="326">
        <v>0</v>
      </c>
      <c r="K19" s="326">
        <v>95</v>
      </c>
      <c r="L19" s="326">
        <v>87.61</v>
      </c>
      <c r="M19" s="317">
        <f t="shared" si="0"/>
        <v>356.18</v>
      </c>
      <c r="N19" s="317">
        <f t="shared" si="1"/>
        <v>54.397500000000001</v>
      </c>
    </row>
    <row r="20" spans="1:14" s="6" customFormat="1" ht="20.100000000000001" customHeight="1">
      <c r="A20" s="314" t="s">
        <v>11</v>
      </c>
      <c r="B20" s="329" t="s">
        <v>34</v>
      </c>
      <c r="C20" s="330">
        <v>2000</v>
      </c>
      <c r="D20" s="331" t="s">
        <v>18</v>
      </c>
      <c r="E20" s="326">
        <v>90.87</v>
      </c>
      <c r="F20" s="326">
        <v>0</v>
      </c>
      <c r="G20" s="326">
        <v>81.97</v>
      </c>
      <c r="H20" s="326">
        <v>78.47</v>
      </c>
      <c r="I20" s="326">
        <v>0</v>
      </c>
      <c r="J20" s="326">
        <v>0</v>
      </c>
      <c r="K20" s="326">
        <v>85.88</v>
      </c>
      <c r="L20" s="326">
        <v>88.93</v>
      </c>
      <c r="M20" s="317">
        <f t="shared" si="0"/>
        <v>347.65</v>
      </c>
      <c r="N20" s="317">
        <f t="shared" si="1"/>
        <v>53.265000000000001</v>
      </c>
    </row>
    <row r="21" spans="1:14" s="6" customFormat="1" ht="20.100000000000001" customHeight="1">
      <c r="A21" s="314" t="s">
        <v>12</v>
      </c>
      <c r="B21" s="329" t="s">
        <v>55</v>
      </c>
      <c r="C21" s="330">
        <v>1998</v>
      </c>
      <c r="D21" s="331" t="s">
        <v>17</v>
      </c>
      <c r="E21" s="326">
        <v>100</v>
      </c>
      <c r="F21" s="332" t="s">
        <v>65</v>
      </c>
      <c r="G21" s="326">
        <v>95.81</v>
      </c>
      <c r="H21" s="326" t="s">
        <v>65</v>
      </c>
      <c r="I21" s="326">
        <v>0</v>
      </c>
      <c r="J21" s="326">
        <v>0</v>
      </c>
      <c r="K21" s="332">
        <v>0</v>
      </c>
      <c r="L21" s="332">
        <v>0</v>
      </c>
      <c r="M21" s="317">
        <f t="shared" si="0"/>
        <v>195.81</v>
      </c>
      <c r="N21" s="317">
        <f t="shared" si="1"/>
        <v>32.634999999999998</v>
      </c>
    </row>
    <row r="22" spans="1:14" s="6" customFormat="1" ht="20.100000000000001" customHeight="1">
      <c r="A22" s="314" t="s">
        <v>14</v>
      </c>
      <c r="B22" s="329" t="s">
        <v>139</v>
      </c>
      <c r="C22" s="330">
        <v>1999</v>
      </c>
      <c r="D22" s="331" t="s">
        <v>18</v>
      </c>
      <c r="E22" s="326">
        <v>0</v>
      </c>
      <c r="F22" s="326">
        <v>0</v>
      </c>
      <c r="G22" s="326">
        <v>82.26</v>
      </c>
      <c r="H22" s="326">
        <v>82.59</v>
      </c>
      <c r="I22" s="326">
        <v>0</v>
      </c>
      <c r="J22" s="326">
        <v>0</v>
      </c>
      <c r="K22" s="326">
        <v>0</v>
      </c>
      <c r="L22" s="326">
        <v>0</v>
      </c>
      <c r="M22" s="317">
        <f t="shared" si="0"/>
        <v>164.85000000000002</v>
      </c>
      <c r="N22" s="317">
        <f t="shared" si="1"/>
        <v>20.606250000000003</v>
      </c>
    </row>
    <row r="23" spans="1:14" s="6" customFormat="1" ht="20.100000000000001" customHeight="1">
      <c r="A23" s="314"/>
      <c r="B23" s="333"/>
      <c r="C23" s="330"/>
      <c r="D23" s="331"/>
      <c r="E23" s="326"/>
      <c r="F23" s="326"/>
      <c r="G23" s="326"/>
      <c r="H23" s="326"/>
      <c r="I23" s="326"/>
      <c r="J23" s="326"/>
      <c r="K23" s="326"/>
      <c r="L23" s="326"/>
      <c r="M23" s="317"/>
      <c r="N23" s="317"/>
    </row>
    <row r="24" spans="1:14" s="6" customFormat="1" ht="19.7" customHeight="1">
      <c r="A24" s="339" t="s">
        <v>203</v>
      </c>
      <c r="B24" s="339"/>
      <c r="C24" s="328"/>
      <c r="D24" s="316"/>
      <c r="E24" s="323"/>
      <c r="F24" s="326"/>
      <c r="G24" s="326"/>
      <c r="H24" s="326"/>
      <c r="I24" s="326"/>
      <c r="J24" s="326"/>
      <c r="K24" s="326"/>
      <c r="L24" s="326"/>
      <c r="M24" s="317"/>
      <c r="N24" s="317"/>
    </row>
    <row r="25" spans="1:14" s="6" customFormat="1" ht="20.100000000000001" customHeight="1">
      <c r="A25" s="314" t="s">
        <v>4</v>
      </c>
      <c r="B25" s="329" t="s">
        <v>56</v>
      </c>
      <c r="C25" s="330">
        <v>2001</v>
      </c>
      <c r="D25" s="331" t="s">
        <v>118</v>
      </c>
      <c r="E25" s="326">
        <v>84.48</v>
      </c>
      <c r="F25" s="332">
        <v>94.38</v>
      </c>
      <c r="G25" s="326">
        <v>100</v>
      </c>
      <c r="H25" s="326">
        <v>94.2</v>
      </c>
      <c r="I25" s="326">
        <v>0</v>
      </c>
      <c r="J25" s="326">
        <v>0</v>
      </c>
      <c r="K25" s="332">
        <v>95</v>
      </c>
      <c r="L25" s="332">
        <v>95</v>
      </c>
      <c r="M25" s="317">
        <f t="shared" ref="M25:M45" si="2">LARGE(E25:L25,1)+LARGE(E25:L25,2)+LARGE(E25:L25,3)+LARGE(E25:L25,4)+LARGE(E25:L25,5)</f>
        <v>478.58</v>
      </c>
      <c r="N25" s="317">
        <f t="shared" ref="N25:N45" si="3">AVERAGE(E25:L25)</f>
        <v>70.382499999999993</v>
      </c>
    </row>
    <row r="26" spans="1:14" s="6" customFormat="1" ht="20.100000000000001" customHeight="1">
      <c r="A26" s="314" t="s">
        <v>5</v>
      </c>
      <c r="B26" s="329" t="s">
        <v>129</v>
      </c>
      <c r="C26" s="330">
        <v>2001</v>
      </c>
      <c r="D26" s="331" t="s">
        <v>117</v>
      </c>
      <c r="E26" s="326">
        <v>91.52</v>
      </c>
      <c r="F26" s="326">
        <v>95</v>
      </c>
      <c r="G26" s="326">
        <v>95.55</v>
      </c>
      <c r="H26" s="326">
        <v>100</v>
      </c>
      <c r="I26" s="326">
        <v>0</v>
      </c>
      <c r="J26" s="326">
        <v>0</v>
      </c>
      <c r="K26" s="332">
        <v>94.56</v>
      </c>
      <c r="L26" s="332">
        <v>92.23</v>
      </c>
      <c r="M26" s="317">
        <f t="shared" si="2"/>
        <v>477.34000000000003</v>
      </c>
      <c r="N26" s="317">
        <f t="shared" si="3"/>
        <v>71.107500000000002</v>
      </c>
    </row>
    <row r="27" spans="1:14" s="6" customFormat="1" ht="20.100000000000001" customHeight="1">
      <c r="A27" s="314" t="s">
        <v>6</v>
      </c>
      <c r="B27" s="329" t="s">
        <v>57</v>
      </c>
      <c r="C27" s="330">
        <v>2002</v>
      </c>
      <c r="D27" s="331" t="s">
        <v>17</v>
      </c>
      <c r="E27" s="326">
        <v>100</v>
      </c>
      <c r="F27" s="326">
        <v>94.72</v>
      </c>
      <c r="G27" s="326">
        <v>94.02</v>
      </c>
      <c r="H27" s="326">
        <v>93.96</v>
      </c>
      <c r="I27" s="326">
        <v>0</v>
      </c>
      <c r="J27" s="326">
        <v>0</v>
      </c>
      <c r="K27" s="332">
        <v>91.43</v>
      </c>
      <c r="L27" s="332">
        <v>91.31</v>
      </c>
      <c r="M27" s="317">
        <f t="shared" si="2"/>
        <v>474.13</v>
      </c>
      <c r="N27" s="317">
        <f t="shared" si="3"/>
        <v>70.680000000000007</v>
      </c>
    </row>
    <row r="28" spans="1:14" s="6" customFormat="1" ht="20.100000000000001" customHeight="1">
      <c r="A28" s="314" t="s">
        <v>7</v>
      </c>
      <c r="B28" s="329" t="s">
        <v>47</v>
      </c>
      <c r="C28" s="330">
        <v>2001</v>
      </c>
      <c r="D28" s="331" t="s">
        <v>118</v>
      </c>
      <c r="E28" s="326">
        <v>89.23</v>
      </c>
      <c r="F28" s="332">
        <v>95</v>
      </c>
      <c r="G28" s="326">
        <v>96.12</v>
      </c>
      <c r="H28" s="326">
        <v>97.47</v>
      </c>
      <c r="I28" s="326">
        <v>0</v>
      </c>
      <c r="J28" s="326">
        <v>0</v>
      </c>
      <c r="K28" s="332">
        <v>90.7</v>
      </c>
      <c r="L28" s="332">
        <v>73.17</v>
      </c>
      <c r="M28" s="317">
        <f t="shared" si="2"/>
        <v>468.52000000000004</v>
      </c>
      <c r="N28" s="317">
        <f t="shared" si="3"/>
        <v>67.711250000000007</v>
      </c>
    </row>
    <row r="29" spans="1:14" s="6" customFormat="1" ht="20.100000000000001" customHeight="1">
      <c r="A29" s="314" t="s">
        <v>8</v>
      </c>
      <c r="B29" s="329" t="s">
        <v>49</v>
      </c>
      <c r="C29" s="330">
        <v>2001</v>
      </c>
      <c r="D29" s="331" t="s">
        <v>17</v>
      </c>
      <c r="E29" s="326" t="s">
        <v>528</v>
      </c>
      <c r="F29" s="326">
        <v>92.73</v>
      </c>
      <c r="G29" s="326">
        <v>88.6</v>
      </c>
      <c r="H29" s="326">
        <v>90.03</v>
      </c>
      <c r="I29" s="326">
        <v>93.92</v>
      </c>
      <c r="J29" s="326">
        <v>88.12</v>
      </c>
      <c r="K29" s="326">
        <v>87.33</v>
      </c>
      <c r="L29" s="326">
        <v>94.77</v>
      </c>
      <c r="M29" s="317">
        <f t="shared" si="2"/>
        <v>460.05000000000007</v>
      </c>
      <c r="N29" s="317">
        <f t="shared" si="3"/>
        <v>90.785714285714292</v>
      </c>
    </row>
    <row r="30" spans="1:14" s="6" customFormat="1" ht="20.100000000000001" customHeight="1">
      <c r="A30" s="314" t="s">
        <v>9</v>
      </c>
      <c r="B30" s="329" t="s">
        <v>142</v>
      </c>
      <c r="C30" s="330">
        <v>2002</v>
      </c>
      <c r="D30" s="331" t="s">
        <v>118</v>
      </c>
      <c r="E30" s="326">
        <v>0</v>
      </c>
      <c r="F30" s="326">
        <v>0</v>
      </c>
      <c r="G30" s="326">
        <v>83.05</v>
      </c>
      <c r="H30" s="326">
        <v>77.489999999999995</v>
      </c>
      <c r="I30" s="326">
        <v>91.26</v>
      </c>
      <c r="J30" s="326">
        <v>93.88</v>
      </c>
      <c r="K30" s="326">
        <v>95</v>
      </c>
      <c r="L30" s="326">
        <v>95</v>
      </c>
      <c r="M30" s="317">
        <f t="shared" si="2"/>
        <v>458.19</v>
      </c>
      <c r="N30" s="317">
        <f t="shared" si="3"/>
        <v>66.960000000000008</v>
      </c>
    </row>
    <row r="31" spans="1:14" s="6" customFormat="1" ht="20.100000000000001" customHeight="1">
      <c r="A31" s="314" t="s">
        <v>10</v>
      </c>
      <c r="B31" s="329" t="s">
        <v>59</v>
      </c>
      <c r="C31" s="330">
        <v>2002</v>
      </c>
      <c r="D31" s="331" t="s">
        <v>17</v>
      </c>
      <c r="E31" s="326">
        <v>82.13</v>
      </c>
      <c r="F31" s="326">
        <v>91.42</v>
      </c>
      <c r="G31" s="326">
        <v>78.63</v>
      </c>
      <c r="H31" s="326" t="s">
        <v>531</v>
      </c>
      <c r="I31" s="326">
        <v>92.32</v>
      </c>
      <c r="J31" s="326">
        <v>87.87</v>
      </c>
      <c r="K31" s="326">
        <v>90.74</v>
      </c>
      <c r="L31" s="326">
        <v>89.67</v>
      </c>
      <c r="M31" s="317">
        <f t="shared" si="2"/>
        <v>452.02000000000004</v>
      </c>
      <c r="N31" s="317">
        <f t="shared" si="3"/>
        <v>87.539999999999992</v>
      </c>
    </row>
    <row r="32" spans="1:14" s="6" customFormat="1" ht="20.100000000000001" customHeight="1">
      <c r="A32" s="314" t="s">
        <v>11</v>
      </c>
      <c r="B32" s="329" t="s">
        <v>48</v>
      </c>
      <c r="C32" s="330">
        <v>2001</v>
      </c>
      <c r="D32" s="331" t="s">
        <v>17</v>
      </c>
      <c r="E32" s="323">
        <v>84.06</v>
      </c>
      <c r="F32" s="326">
        <v>88.33</v>
      </c>
      <c r="G32" s="326">
        <v>88.12</v>
      </c>
      <c r="H32" s="326">
        <v>82.09</v>
      </c>
      <c r="I32" s="326" t="s">
        <v>529</v>
      </c>
      <c r="J32" s="326">
        <v>84.69</v>
      </c>
      <c r="K32" s="326">
        <v>91.92</v>
      </c>
      <c r="L32" s="326">
        <v>94.89</v>
      </c>
      <c r="M32" s="317">
        <f t="shared" si="2"/>
        <v>447.95</v>
      </c>
      <c r="N32" s="317">
        <f t="shared" si="3"/>
        <v>87.728571428571428</v>
      </c>
    </row>
    <row r="33" spans="1:14" s="6" customFormat="1" ht="20.100000000000001" customHeight="1">
      <c r="A33" s="314" t="s">
        <v>12</v>
      </c>
      <c r="B33" s="329" t="s">
        <v>225</v>
      </c>
      <c r="C33" s="330">
        <v>2002</v>
      </c>
      <c r="D33" s="331" t="s">
        <v>117</v>
      </c>
      <c r="E33" s="326">
        <v>0</v>
      </c>
      <c r="F33" s="326">
        <v>80.69</v>
      </c>
      <c r="G33" s="326">
        <v>81.97</v>
      </c>
      <c r="H33" s="326">
        <v>76.47</v>
      </c>
      <c r="I33" s="326">
        <v>95</v>
      </c>
      <c r="J33" s="326">
        <v>85.18</v>
      </c>
      <c r="K33" s="326">
        <v>90.9</v>
      </c>
      <c r="L33" s="326">
        <v>92.44</v>
      </c>
      <c r="M33" s="317">
        <f t="shared" si="2"/>
        <v>445.49</v>
      </c>
      <c r="N33" s="317">
        <f t="shared" si="3"/>
        <v>75.331250000000011</v>
      </c>
    </row>
    <row r="34" spans="1:14" s="6" customFormat="1" ht="20.100000000000001" customHeight="1">
      <c r="A34" s="314" t="s">
        <v>13</v>
      </c>
      <c r="B34" s="329" t="s">
        <v>108</v>
      </c>
      <c r="C34" s="330">
        <v>2002</v>
      </c>
      <c r="D34" s="331" t="s">
        <v>18</v>
      </c>
      <c r="E34" s="326">
        <v>87.3</v>
      </c>
      <c r="F34" s="326">
        <v>0</v>
      </c>
      <c r="G34" s="326">
        <v>89.55</v>
      </c>
      <c r="H34" s="326">
        <v>86.23</v>
      </c>
      <c r="I34" s="326">
        <v>0</v>
      </c>
      <c r="J34" s="326">
        <v>0</v>
      </c>
      <c r="K34" s="326">
        <v>93.17</v>
      </c>
      <c r="L34" s="326">
        <v>89.15</v>
      </c>
      <c r="M34" s="317">
        <f t="shared" si="2"/>
        <v>445.40000000000003</v>
      </c>
      <c r="N34" s="317">
        <f t="shared" si="3"/>
        <v>55.674999999999997</v>
      </c>
    </row>
    <row r="35" spans="1:14" s="6" customFormat="1" ht="20.100000000000001" customHeight="1">
      <c r="A35" s="314" t="s">
        <v>14</v>
      </c>
      <c r="B35" s="329" t="s">
        <v>46</v>
      </c>
      <c r="C35" s="330">
        <v>2001</v>
      </c>
      <c r="D35" s="331" t="s">
        <v>118</v>
      </c>
      <c r="E35" s="326">
        <v>87.06</v>
      </c>
      <c r="F35" s="326">
        <v>0</v>
      </c>
      <c r="G35" s="326">
        <v>85.75</v>
      </c>
      <c r="H35" s="326">
        <v>86.69</v>
      </c>
      <c r="I35" s="326">
        <v>90.62</v>
      </c>
      <c r="J35" s="326">
        <v>89.62</v>
      </c>
      <c r="K35" s="326">
        <v>0</v>
      </c>
      <c r="L35" s="326">
        <v>0</v>
      </c>
      <c r="M35" s="317">
        <f t="shared" si="2"/>
        <v>439.74</v>
      </c>
      <c r="N35" s="317">
        <f t="shared" si="3"/>
        <v>54.967500000000001</v>
      </c>
    </row>
    <row r="36" spans="1:14" s="6" customFormat="1" ht="20.100000000000001" customHeight="1">
      <c r="A36" s="314" t="s">
        <v>15</v>
      </c>
      <c r="B36" s="329" t="s">
        <v>111</v>
      </c>
      <c r="C36" s="330">
        <v>2002</v>
      </c>
      <c r="D36" s="331" t="s">
        <v>117</v>
      </c>
      <c r="E36" s="326">
        <v>79.48</v>
      </c>
      <c r="F36" s="326">
        <v>92.52</v>
      </c>
      <c r="G36" s="326">
        <v>82.27</v>
      </c>
      <c r="H36" s="326">
        <v>88.09</v>
      </c>
      <c r="I36" s="326">
        <v>0</v>
      </c>
      <c r="J36" s="326">
        <v>0</v>
      </c>
      <c r="K36" s="326">
        <v>84.5</v>
      </c>
      <c r="L36" s="326">
        <v>90.99</v>
      </c>
      <c r="M36" s="317">
        <f t="shared" si="2"/>
        <v>438.37</v>
      </c>
      <c r="N36" s="317">
        <f t="shared" si="3"/>
        <v>64.731250000000003</v>
      </c>
    </row>
    <row r="37" spans="1:14" s="6" customFormat="1" ht="20.100000000000001" customHeight="1">
      <c r="A37" s="314" t="s">
        <v>16</v>
      </c>
      <c r="B37" s="329" t="s">
        <v>110</v>
      </c>
      <c r="C37" s="330">
        <v>2002</v>
      </c>
      <c r="D37" s="331" t="s">
        <v>18</v>
      </c>
      <c r="E37" s="326">
        <v>82.31</v>
      </c>
      <c r="F37" s="326">
        <v>0</v>
      </c>
      <c r="G37" s="326">
        <v>83.42</v>
      </c>
      <c r="H37" s="326">
        <v>82.51</v>
      </c>
      <c r="I37" s="326">
        <v>83.41</v>
      </c>
      <c r="J37" s="326">
        <v>91.85</v>
      </c>
      <c r="K37" s="326">
        <v>86.93</v>
      </c>
      <c r="L37" s="326">
        <v>91.5</v>
      </c>
      <c r="M37" s="317">
        <f t="shared" si="2"/>
        <v>437.11</v>
      </c>
      <c r="N37" s="317">
        <f t="shared" si="3"/>
        <v>75.241250000000008</v>
      </c>
    </row>
    <row r="38" spans="1:14" s="6" customFormat="1" ht="20.100000000000001" customHeight="1">
      <c r="A38" s="314" t="s">
        <v>22</v>
      </c>
      <c r="B38" s="329" t="s">
        <v>64</v>
      </c>
      <c r="C38" s="330">
        <v>2002</v>
      </c>
      <c r="D38" s="331" t="s">
        <v>117</v>
      </c>
      <c r="E38" s="326">
        <v>81.349999999999994</v>
      </c>
      <c r="F38" s="326">
        <v>0</v>
      </c>
      <c r="G38" s="326">
        <v>87.75</v>
      </c>
      <c r="H38" s="326">
        <v>79.430000000000007</v>
      </c>
      <c r="I38" s="326">
        <v>88.45</v>
      </c>
      <c r="J38" s="326">
        <v>77.47</v>
      </c>
      <c r="K38" s="326">
        <v>85.27</v>
      </c>
      <c r="L38" s="326">
        <v>87.3</v>
      </c>
      <c r="M38" s="317">
        <f t="shared" si="2"/>
        <v>430.12</v>
      </c>
      <c r="N38" s="317">
        <f t="shared" si="3"/>
        <v>73.377499999999998</v>
      </c>
    </row>
    <row r="39" spans="1:14" s="6" customFormat="1" ht="20.100000000000001" customHeight="1">
      <c r="A39" s="314" t="s">
        <v>23</v>
      </c>
      <c r="B39" s="329" t="s">
        <v>224</v>
      </c>
      <c r="C39" s="330">
        <v>2002</v>
      </c>
      <c r="D39" s="331" t="s">
        <v>18</v>
      </c>
      <c r="E39" s="326">
        <v>81.77</v>
      </c>
      <c r="F39" s="326">
        <v>83.37</v>
      </c>
      <c r="G39" s="326" t="s">
        <v>144</v>
      </c>
      <c r="H39" s="326">
        <v>73.709999999999994</v>
      </c>
      <c r="I39" s="326">
        <v>0</v>
      </c>
      <c r="J39" s="326">
        <v>0</v>
      </c>
      <c r="K39" s="326">
        <v>91.01</v>
      </c>
      <c r="L39" s="326">
        <v>93</v>
      </c>
      <c r="M39" s="317">
        <f t="shared" si="2"/>
        <v>422.85999999999996</v>
      </c>
      <c r="N39" s="317">
        <f t="shared" si="3"/>
        <v>60.40857142857142</v>
      </c>
    </row>
    <row r="40" spans="1:14" s="6" customFormat="1" ht="20.100000000000001" customHeight="1">
      <c r="A40" s="314" t="s">
        <v>24</v>
      </c>
      <c r="B40" s="329" t="s">
        <v>106</v>
      </c>
      <c r="C40" s="330">
        <v>2002</v>
      </c>
      <c r="D40" s="331" t="s">
        <v>118</v>
      </c>
      <c r="E40" s="323">
        <v>84.78</v>
      </c>
      <c r="F40" s="326">
        <v>82.41</v>
      </c>
      <c r="G40" s="326">
        <v>84.21</v>
      </c>
      <c r="H40" s="326" t="s">
        <v>530</v>
      </c>
      <c r="I40" s="326">
        <v>91.85</v>
      </c>
      <c r="J40" s="326">
        <v>76.41</v>
      </c>
      <c r="K40" s="326">
        <v>0</v>
      </c>
      <c r="L40" s="326">
        <v>0</v>
      </c>
      <c r="M40" s="317">
        <f t="shared" si="2"/>
        <v>419.65999999999997</v>
      </c>
      <c r="N40" s="317">
        <f t="shared" si="3"/>
        <v>59.951428571428565</v>
      </c>
    </row>
    <row r="41" spans="1:14" s="6" customFormat="1" ht="20.100000000000001" customHeight="1">
      <c r="A41" s="314" t="s">
        <v>33</v>
      </c>
      <c r="B41" s="329" t="s">
        <v>141</v>
      </c>
      <c r="C41" s="330">
        <v>2002</v>
      </c>
      <c r="D41" s="331" t="s">
        <v>18</v>
      </c>
      <c r="E41" s="326">
        <v>0</v>
      </c>
      <c r="F41" s="326">
        <v>93.42</v>
      </c>
      <c r="G41" s="326">
        <v>89.46</v>
      </c>
      <c r="H41" s="326">
        <v>87.2</v>
      </c>
      <c r="I41" s="326">
        <v>0</v>
      </c>
      <c r="J41" s="326">
        <v>0</v>
      </c>
      <c r="K41" s="326">
        <v>0</v>
      </c>
      <c r="L41" s="326">
        <v>0</v>
      </c>
      <c r="M41" s="317">
        <f t="shared" si="2"/>
        <v>270.08</v>
      </c>
      <c r="N41" s="317">
        <f t="shared" si="3"/>
        <v>33.76</v>
      </c>
    </row>
    <row r="42" spans="1:14" s="6" customFormat="1" ht="20.100000000000001" customHeight="1">
      <c r="A42" s="314" t="s">
        <v>40</v>
      </c>
      <c r="B42" s="329" t="s">
        <v>71</v>
      </c>
      <c r="C42" s="330">
        <v>2002</v>
      </c>
      <c r="D42" s="331" t="s">
        <v>130</v>
      </c>
      <c r="E42" s="326">
        <v>0</v>
      </c>
      <c r="F42" s="326">
        <v>0</v>
      </c>
      <c r="G42" s="326">
        <v>91.34</v>
      </c>
      <c r="H42" s="326">
        <v>85.97</v>
      </c>
      <c r="I42" s="326">
        <v>84.54</v>
      </c>
      <c r="J42" s="326">
        <v>0</v>
      </c>
      <c r="K42" s="326">
        <v>0</v>
      </c>
      <c r="L42" s="326">
        <v>0</v>
      </c>
      <c r="M42" s="317">
        <f t="shared" si="2"/>
        <v>261.85000000000002</v>
      </c>
      <c r="N42" s="317">
        <f t="shared" si="3"/>
        <v>32.731250000000003</v>
      </c>
    </row>
    <row r="43" spans="1:14" s="6" customFormat="1" ht="20.100000000000001" customHeight="1">
      <c r="A43" s="314" t="s">
        <v>41</v>
      </c>
      <c r="B43" s="329" t="s">
        <v>58</v>
      </c>
      <c r="C43" s="330">
        <v>2002</v>
      </c>
      <c r="D43" s="331" t="s">
        <v>117</v>
      </c>
      <c r="E43" s="326">
        <v>64.459999999999994</v>
      </c>
      <c r="F43" s="326">
        <v>0</v>
      </c>
      <c r="G43" s="326">
        <v>70.739999999999995</v>
      </c>
      <c r="H43" s="326">
        <v>71.44</v>
      </c>
      <c r="I43" s="326">
        <v>0</v>
      </c>
      <c r="J43" s="326">
        <v>0</v>
      </c>
      <c r="K43" s="326">
        <v>0</v>
      </c>
      <c r="L43" s="326">
        <v>0</v>
      </c>
      <c r="M43" s="317">
        <f t="shared" si="2"/>
        <v>206.64</v>
      </c>
      <c r="N43" s="317">
        <f t="shared" si="3"/>
        <v>25.83</v>
      </c>
    </row>
    <row r="44" spans="1:14" s="6" customFormat="1" ht="20.100000000000001" customHeight="1">
      <c r="A44" s="314" t="s">
        <v>42</v>
      </c>
      <c r="B44" s="329" t="s">
        <v>63</v>
      </c>
      <c r="C44" s="330">
        <v>2001</v>
      </c>
      <c r="D44" s="331" t="s">
        <v>18</v>
      </c>
      <c r="E44" s="326">
        <v>0</v>
      </c>
      <c r="F44" s="326">
        <v>0</v>
      </c>
      <c r="G44" s="326">
        <v>0</v>
      </c>
      <c r="H44" s="326">
        <v>0</v>
      </c>
      <c r="I44" s="326">
        <v>92.37</v>
      </c>
      <c r="J44" s="326">
        <v>91.93</v>
      </c>
      <c r="K44" s="326">
        <v>0</v>
      </c>
      <c r="L44" s="326">
        <v>0</v>
      </c>
      <c r="M44" s="317">
        <f t="shared" si="2"/>
        <v>184.3</v>
      </c>
      <c r="N44" s="317">
        <f t="shared" si="3"/>
        <v>23.037500000000001</v>
      </c>
    </row>
    <row r="45" spans="1:14" s="6" customFormat="1" ht="20.100000000000001" customHeight="1">
      <c r="A45" s="314" t="s">
        <v>45</v>
      </c>
      <c r="B45" s="318" t="s">
        <v>465</v>
      </c>
      <c r="C45" s="334">
        <v>2001</v>
      </c>
      <c r="D45" s="316" t="s">
        <v>321</v>
      </c>
      <c r="E45" s="326">
        <v>0</v>
      </c>
      <c r="F45" s="326">
        <v>0</v>
      </c>
      <c r="G45" s="326">
        <v>0</v>
      </c>
      <c r="H45" s="326">
        <v>0</v>
      </c>
      <c r="I45" s="323">
        <v>92.84</v>
      </c>
      <c r="J45" s="323">
        <v>87.49</v>
      </c>
      <c r="K45" s="326">
        <v>0</v>
      </c>
      <c r="L45" s="326">
        <v>0</v>
      </c>
      <c r="M45" s="317">
        <f t="shared" si="2"/>
        <v>180.32999999999998</v>
      </c>
      <c r="N45" s="317">
        <f t="shared" si="3"/>
        <v>22.541249999999998</v>
      </c>
    </row>
    <row r="46" spans="1:14" s="6" customFormat="1" ht="20.100000000000001" customHeight="1">
      <c r="A46" s="314"/>
      <c r="B46" s="318"/>
      <c r="C46" s="318"/>
      <c r="D46" s="316"/>
      <c r="E46" s="326"/>
      <c r="F46" s="326"/>
      <c r="G46" s="326"/>
      <c r="H46" s="326"/>
      <c r="I46" s="326"/>
      <c r="J46" s="326"/>
      <c r="K46" s="326"/>
      <c r="L46" s="326"/>
      <c r="M46" s="317"/>
      <c r="N46" s="317"/>
    </row>
    <row r="47" spans="1:14" s="6" customFormat="1" ht="19.7" customHeight="1">
      <c r="A47" s="339" t="s">
        <v>204</v>
      </c>
      <c r="B47" s="339"/>
      <c r="C47" s="328"/>
      <c r="D47" s="316"/>
      <c r="E47" s="326"/>
      <c r="F47" s="326"/>
      <c r="G47" s="326"/>
      <c r="H47" s="326"/>
      <c r="I47" s="326"/>
      <c r="J47" s="326"/>
      <c r="K47" s="326"/>
      <c r="L47" s="326"/>
      <c r="M47" s="317"/>
      <c r="N47" s="317"/>
    </row>
    <row r="48" spans="1:14" s="6" customFormat="1" ht="19.5" customHeight="1">
      <c r="A48" s="314" t="s">
        <v>4</v>
      </c>
      <c r="B48" s="329" t="s">
        <v>107</v>
      </c>
      <c r="C48" s="330">
        <v>2003</v>
      </c>
      <c r="D48" s="331" t="s">
        <v>17</v>
      </c>
      <c r="E48" s="326">
        <v>100</v>
      </c>
      <c r="F48" s="326">
        <v>96.97</v>
      </c>
      <c r="G48" s="326">
        <v>100</v>
      </c>
      <c r="H48" s="326">
        <v>98.68</v>
      </c>
      <c r="I48" s="326" t="s">
        <v>532</v>
      </c>
      <c r="J48" s="326">
        <v>100</v>
      </c>
      <c r="K48" s="326">
        <v>93.23</v>
      </c>
      <c r="L48" s="326">
        <v>91.88</v>
      </c>
      <c r="M48" s="317">
        <f t="shared" ref="M48:M62" si="4">LARGE(E48:L48,1)+LARGE(E48:L48,2)+LARGE(E48:L48,3)+LARGE(E48:L48,4)+LARGE(E48:L48,5)</f>
        <v>495.65</v>
      </c>
      <c r="N48" s="317">
        <f t="shared" ref="N48:N62" si="5">AVERAGE(E48:L48)</f>
        <v>97.251428571428576</v>
      </c>
    </row>
    <row r="49" spans="1:14" s="6" customFormat="1" ht="19.5" customHeight="1">
      <c r="A49" s="314" t="s">
        <v>5</v>
      </c>
      <c r="B49" s="329" t="s">
        <v>134</v>
      </c>
      <c r="C49" s="330">
        <v>2003</v>
      </c>
      <c r="D49" s="331" t="s">
        <v>18</v>
      </c>
      <c r="E49" s="326">
        <v>83.88</v>
      </c>
      <c r="F49" s="326">
        <v>100</v>
      </c>
      <c r="G49" s="326">
        <v>93.8</v>
      </c>
      <c r="H49" s="326">
        <v>99.64</v>
      </c>
      <c r="I49" s="326">
        <v>0</v>
      </c>
      <c r="J49" s="326">
        <v>0</v>
      </c>
      <c r="K49" s="326">
        <v>100</v>
      </c>
      <c r="L49" s="326">
        <v>100</v>
      </c>
      <c r="M49" s="317">
        <f t="shared" si="4"/>
        <v>493.44</v>
      </c>
      <c r="N49" s="317">
        <f t="shared" si="5"/>
        <v>72.164999999999992</v>
      </c>
    </row>
    <row r="50" spans="1:14" s="6" customFormat="1" ht="19.5" customHeight="1">
      <c r="A50" s="314" t="s">
        <v>6</v>
      </c>
      <c r="B50" s="329" t="s">
        <v>143</v>
      </c>
      <c r="C50" s="330">
        <v>2003</v>
      </c>
      <c r="D50" s="331" t="s">
        <v>117</v>
      </c>
      <c r="E50" s="326" t="s">
        <v>533</v>
      </c>
      <c r="F50" s="326">
        <v>91.95</v>
      </c>
      <c r="G50" s="326">
        <v>98.31</v>
      </c>
      <c r="H50" s="326">
        <v>100</v>
      </c>
      <c r="I50" s="326">
        <v>95.92</v>
      </c>
      <c r="J50" s="326">
        <v>96.51</v>
      </c>
      <c r="K50" s="326">
        <v>92.66</v>
      </c>
      <c r="L50" s="326">
        <v>88.92</v>
      </c>
      <c r="M50" s="317">
        <f t="shared" si="4"/>
        <v>483.4</v>
      </c>
      <c r="N50" s="317">
        <f t="shared" si="5"/>
        <v>94.895714285714277</v>
      </c>
    </row>
    <row r="51" spans="1:14" s="6" customFormat="1" ht="19.5" customHeight="1">
      <c r="A51" s="314" t="s">
        <v>7</v>
      </c>
      <c r="B51" s="329" t="s">
        <v>131</v>
      </c>
      <c r="C51" s="330">
        <v>2003</v>
      </c>
      <c r="D51" s="331" t="s">
        <v>17</v>
      </c>
      <c r="E51" s="326">
        <v>97.33</v>
      </c>
      <c r="F51" s="326">
        <v>82.61</v>
      </c>
      <c r="G51" s="326">
        <v>94.58</v>
      </c>
      <c r="H51" s="326">
        <v>98.52</v>
      </c>
      <c r="I51" s="326">
        <v>0</v>
      </c>
      <c r="J51" s="326">
        <v>0</v>
      </c>
      <c r="K51" s="326">
        <v>0</v>
      </c>
      <c r="L51" s="326">
        <v>89.09</v>
      </c>
      <c r="M51" s="317">
        <f t="shared" si="4"/>
        <v>462.13</v>
      </c>
      <c r="N51" s="317">
        <f t="shared" si="5"/>
        <v>57.766249999999999</v>
      </c>
    </row>
    <row r="52" spans="1:14" s="6" customFormat="1" ht="19.5" customHeight="1">
      <c r="A52" s="314" t="s">
        <v>8</v>
      </c>
      <c r="B52" s="329" t="s">
        <v>114</v>
      </c>
      <c r="C52" s="330">
        <v>2003</v>
      </c>
      <c r="D52" s="331" t="s">
        <v>117</v>
      </c>
      <c r="E52" s="326">
        <v>0</v>
      </c>
      <c r="F52" s="326">
        <v>92.78</v>
      </c>
      <c r="G52" s="326">
        <v>91.58</v>
      </c>
      <c r="H52" s="326">
        <v>86.12</v>
      </c>
      <c r="I52" s="326">
        <v>0</v>
      </c>
      <c r="J52" s="326">
        <v>0</v>
      </c>
      <c r="K52" s="326">
        <v>95.69</v>
      </c>
      <c r="L52" s="326">
        <v>95.52</v>
      </c>
      <c r="M52" s="317">
        <f t="shared" si="4"/>
        <v>461.69</v>
      </c>
      <c r="N52" s="317">
        <f t="shared" si="5"/>
        <v>57.71125</v>
      </c>
    </row>
    <row r="53" spans="1:14" s="6" customFormat="1" ht="19.5" customHeight="1">
      <c r="A53" s="314" t="s">
        <v>9</v>
      </c>
      <c r="B53" s="329" t="s">
        <v>109</v>
      </c>
      <c r="C53" s="330">
        <v>2003</v>
      </c>
      <c r="D53" s="331" t="s">
        <v>118</v>
      </c>
      <c r="E53" s="326">
        <v>89.61</v>
      </c>
      <c r="F53" s="326" t="s">
        <v>534</v>
      </c>
      <c r="G53" s="326">
        <v>92.48</v>
      </c>
      <c r="H53" s="326">
        <v>98</v>
      </c>
      <c r="I53" s="326">
        <v>90.34</v>
      </c>
      <c r="J53" s="326">
        <v>88.27</v>
      </c>
      <c r="K53" s="326">
        <v>87.76</v>
      </c>
      <c r="L53" s="326">
        <v>90.44</v>
      </c>
      <c r="M53" s="317">
        <f t="shared" si="4"/>
        <v>460.87</v>
      </c>
      <c r="N53" s="317">
        <f t="shared" si="5"/>
        <v>90.985714285714295</v>
      </c>
    </row>
    <row r="54" spans="1:14" s="6" customFormat="1" ht="19.5" customHeight="1">
      <c r="A54" s="314" t="s">
        <v>10</v>
      </c>
      <c r="B54" s="329" t="s">
        <v>135</v>
      </c>
      <c r="C54" s="330">
        <v>2003</v>
      </c>
      <c r="D54" s="331" t="s">
        <v>17</v>
      </c>
      <c r="E54" s="326">
        <v>0</v>
      </c>
      <c r="F54" s="326">
        <v>78.69</v>
      </c>
      <c r="G54" s="326">
        <v>88.44</v>
      </c>
      <c r="H54" s="326">
        <v>88.86</v>
      </c>
      <c r="I54" s="326">
        <v>94.09</v>
      </c>
      <c r="J54" s="326">
        <v>92.94</v>
      </c>
      <c r="K54" s="326">
        <v>92</v>
      </c>
      <c r="L54" s="326">
        <v>80.709999999999994</v>
      </c>
      <c r="M54" s="317">
        <f t="shared" si="4"/>
        <v>456.33</v>
      </c>
      <c r="N54" s="317">
        <f t="shared" si="5"/>
        <v>76.966250000000002</v>
      </c>
    </row>
    <row r="55" spans="1:14" s="6" customFormat="1" ht="19.5" customHeight="1">
      <c r="A55" s="314" t="s">
        <v>11</v>
      </c>
      <c r="B55" s="329" t="s">
        <v>147</v>
      </c>
      <c r="C55" s="330">
        <v>2003</v>
      </c>
      <c r="D55" s="331" t="s">
        <v>117</v>
      </c>
      <c r="E55" s="326">
        <v>71.569999999999993</v>
      </c>
      <c r="F55" s="326">
        <v>0</v>
      </c>
      <c r="G55" s="326">
        <v>85.35</v>
      </c>
      <c r="H55" s="326">
        <v>84.08</v>
      </c>
      <c r="I55" s="326">
        <v>94.47</v>
      </c>
      <c r="J55" s="326">
        <v>96.81</v>
      </c>
      <c r="K55" s="326">
        <v>90.77</v>
      </c>
      <c r="L55" s="326">
        <v>87.52</v>
      </c>
      <c r="M55" s="317">
        <f t="shared" si="4"/>
        <v>454.91999999999996</v>
      </c>
      <c r="N55" s="317">
        <f t="shared" si="5"/>
        <v>76.321250000000006</v>
      </c>
    </row>
    <row r="56" spans="1:14" s="6" customFormat="1" ht="19.5" customHeight="1">
      <c r="A56" s="314" t="s">
        <v>12</v>
      </c>
      <c r="B56" s="329" t="s">
        <v>115</v>
      </c>
      <c r="C56" s="330">
        <v>2003</v>
      </c>
      <c r="D56" s="331" t="s">
        <v>17</v>
      </c>
      <c r="E56" s="326" t="s">
        <v>535</v>
      </c>
      <c r="F56" s="326">
        <v>88.93</v>
      </c>
      <c r="G56" s="326">
        <v>92.08</v>
      </c>
      <c r="H56" s="326">
        <v>88.61</v>
      </c>
      <c r="I56" s="326">
        <v>80.78</v>
      </c>
      <c r="J56" s="326">
        <v>78.23</v>
      </c>
      <c r="K56" s="326">
        <v>85.5</v>
      </c>
      <c r="L56" s="326">
        <v>80.17</v>
      </c>
      <c r="M56" s="317">
        <f t="shared" si="4"/>
        <v>435.9</v>
      </c>
      <c r="N56" s="317">
        <f t="shared" si="5"/>
        <v>84.899999999999991</v>
      </c>
    </row>
    <row r="57" spans="1:14" s="6" customFormat="1" ht="19.5" customHeight="1">
      <c r="A57" s="314" t="s">
        <v>13</v>
      </c>
      <c r="B57" s="329" t="s">
        <v>221</v>
      </c>
      <c r="C57" s="330">
        <v>2003</v>
      </c>
      <c r="D57" s="331" t="s">
        <v>17</v>
      </c>
      <c r="E57" s="326">
        <v>84.73</v>
      </c>
      <c r="F57" s="326">
        <v>86.59</v>
      </c>
      <c r="G57" s="326">
        <v>84.45</v>
      </c>
      <c r="H57" s="326">
        <v>85.06</v>
      </c>
      <c r="I57" s="326">
        <v>0</v>
      </c>
      <c r="J57" s="326">
        <v>0</v>
      </c>
      <c r="K57" s="326">
        <v>87.43</v>
      </c>
      <c r="L57" s="323">
        <v>77.290000000000006</v>
      </c>
      <c r="M57" s="317">
        <f t="shared" si="4"/>
        <v>428.26000000000005</v>
      </c>
      <c r="N57" s="317">
        <f t="shared" si="5"/>
        <v>63.193750000000001</v>
      </c>
    </row>
    <row r="58" spans="1:14" s="6" customFormat="1" ht="19.5" customHeight="1">
      <c r="A58" s="314" t="s">
        <v>14</v>
      </c>
      <c r="B58" s="329" t="s">
        <v>116</v>
      </c>
      <c r="C58" s="330">
        <v>2003</v>
      </c>
      <c r="D58" s="331" t="s">
        <v>17</v>
      </c>
      <c r="E58" s="326">
        <v>81.27</v>
      </c>
      <c r="F58" s="326">
        <v>77.11</v>
      </c>
      <c r="G58" s="326">
        <v>0</v>
      </c>
      <c r="H58" s="326">
        <v>0</v>
      </c>
      <c r="I58" s="326">
        <v>90.06</v>
      </c>
      <c r="J58" s="326">
        <v>91.03</v>
      </c>
      <c r="K58" s="326">
        <v>0</v>
      </c>
      <c r="L58" s="326">
        <v>86.49</v>
      </c>
      <c r="M58" s="317">
        <f t="shared" si="4"/>
        <v>425.96</v>
      </c>
      <c r="N58" s="317">
        <f t="shared" si="5"/>
        <v>53.245000000000005</v>
      </c>
    </row>
    <row r="59" spans="1:14" s="6" customFormat="1" ht="19.5" customHeight="1">
      <c r="A59" s="314" t="s">
        <v>15</v>
      </c>
      <c r="B59" s="329" t="s">
        <v>136</v>
      </c>
      <c r="C59" s="330">
        <v>2003</v>
      </c>
      <c r="D59" s="331" t="s">
        <v>17</v>
      </c>
      <c r="E59" s="326">
        <v>0</v>
      </c>
      <c r="F59" s="326">
        <v>84.87</v>
      </c>
      <c r="G59" s="323">
        <v>80.959999999999994</v>
      </c>
      <c r="H59" s="323">
        <v>85.04</v>
      </c>
      <c r="I59" s="323">
        <v>89.96</v>
      </c>
      <c r="J59" s="323">
        <v>83.91</v>
      </c>
      <c r="K59" s="326">
        <v>0</v>
      </c>
      <c r="L59" s="326">
        <v>0</v>
      </c>
      <c r="M59" s="317">
        <f t="shared" si="4"/>
        <v>424.73999999999995</v>
      </c>
      <c r="N59" s="317">
        <f t="shared" si="5"/>
        <v>53.092500000000001</v>
      </c>
    </row>
    <row r="60" spans="1:14" s="6" customFormat="1" ht="19.5" customHeight="1">
      <c r="A60" s="314" t="s">
        <v>16</v>
      </c>
      <c r="B60" s="329" t="s">
        <v>112</v>
      </c>
      <c r="C60" s="330">
        <v>2003</v>
      </c>
      <c r="D60" s="331" t="s">
        <v>17</v>
      </c>
      <c r="E60" s="326">
        <v>0</v>
      </c>
      <c r="F60" s="326">
        <v>0</v>
      </c>
      <c r="G60" s="326">
        <v>0</v>
      </c>
      <c r="H60" s="326">
        <v>0</v>
      </c>
      <c r="I60" s="326">
        <v>100</v>
      </c>
      <c r="J60" s="326">
        <v>94.39</v>
      </c>
      <c r="K60" s="326">
        <v>89.25</v>
      </c>
      <c r="L60" s="326">
        <v>86.32</v>
      </c>
      <c r="M60" s="317">
        <f t="shared" si="4"/>
        <v>369.96</v>
      </c>
      <c r="N60" s="317">
        <f t="shared" si="5"/>
        <v>46.244999999999997</v>
      </c>
    </row>
    <row r="61" spans="1:14" s="6" customFormat="1" ht="19.5" customHeight="1">
      <c r="A61" s="314" t="s">
        <v>22</v>
      </c>
      <c r="B61" s="329" t="s">
        <v>113</v>
      </c>
      <c r="C61" s="330">
        <v>2003</v>
      </c>
      <c r="D61" s="331" t="s">
        <v>17</v>
      </c>
      <c r="E61" s="326">
        <v>82.75</v>
      </c>
      <c r="F61" s="326">
        <v>85.01</v>
      </c>
      <c r="G61" s="326">
        <v>79.92</v>
      </c>
      <c r="H61" s="326">
        <v>92.49</v>
      </c>
      <c r="I61" s="326">
        <v>0</v>
      </c>
      <c r="J61" s="326">
        <v>0</v>
      </c>
      <c r="K61" s="326">
        <v>0</v>
      </c>
      <c r="L61" s="326">
        <v>0</v>
      </c>
      <c r="M61" s="317">
        <f t="shared" si="4"/>
        <v>340.17</v>
      </c>
      <c r="N61" s="317">
        <f t="shared" si="5"/>
        <v>42.521250000000002</v>
      </c>
    </row>
    <row r="62" spans="1:14" s="6" customFormat="1" ht="19.5" customHeight="1">
      <c r="A62" s="314" t="s">
        <v>23</v>
      </c>
      <c r="B62" s="329" t="s">
        <v>132</v>
      </c>
      <c r="C62" s="330">
        <v>2003</v>
      </c>
      <c r="D62" s="331" t="s">
        <v>133</v>
      </c>
      <c r="E62" s="326">
        <v>79.459999999999994</v>
      </c>
      <c r="F62" s="326">
        <v>0</v>
      </c>
      <c r="G62" s="326">
        <v>0</v>
      </c>
      <c r="H62" s="326">
        <v>0</v>
      </c>
      <c r="I62" s="326">
        <v>91.29</v>
      </c>
      <c r="J62" s="326">
        <v>98.95</v>
      </c>
      <c r="K62" s="326">
        <v>0</v>
      </c>
      <c r="L62" s="326">
        <v>0</v>
      </c>
      <c r="M62" s="317">
        <f t="shared" si="4"/>
        <v>269.7</v>
      </c>
      <c r="N62" s="317">
        <f t="shared" si="5"/>
        <v>33.712499999999999</v>
      </c>
    </row>
    <row r="63" spans="1:14" ht="19.5" customHeight="1">
      <c r="A63" s="319"/>
      <c r="B63" s="318"/>
      <c r="C63" s="335"/>
      <c r="D63" s="319"/>
      <c r="E63" s="320"/>
      <c r="F63" s="320"/>
      <c r="G63" s="320"/>
      <c r="H63" s="320"/>
      <c r="I63" s="320"/>
      <c r="J63" s="320"/>
      <c r="K63" s="320"/>
      <c r="L63" s="320"/>
      <c r="M63" s="317"/>
      <c r="N63" s="317"/>
    </row>
    <row r="64" spans="1:14" ht="18.75">
      <c r="A64" s="339" t="s">
        <v>205</v>
      </c>
      <c r="B64" s="339"/>
      <c r="C64" s="328"/>
      <c r="D64" s="316"/>
      <c r="E64" s="326"/>
      <c r="F64" s="326"/>
      <c r="G64" s="326"/>
      <c r="H64" s="326"/>
      <c r="I64" s="326"/>
      <c r="J64" s="326"/>
      <c r="K64" s="326"/>
      <c r="L64" s="326"/>
      <c r="M64" s="317"/>
      <c r="N64" s="317"/>
    </row>
    <row r="65" spans="1:14">
      <c r="A65" s="314" t="s">
        <v>4</v>
      </c>
      <c r="B65" s="329" t="s">
        <v>210</v>
      </c>
      <c r="C65" s="330">
        <v>2004</v>
      </c>
      <c r="D65" s="331" t="s">
        <v>117</v>
      </c>
      <c r="E65" s="326">
        <v>96.74</v>
      </c>
      <c r="F65" s="326">
        <v>100</v>
      </c>
      <c r="G65" s="326">
        <v>90.1</v>
      </c>
      <c r="H65" s="326">
        <v>96.58</v>
      </c>
      <c r="I65" s="326">
        <v>89.97</v>
      </c>
      <c r="J65" s="326" t="s">
        <v>536</v>
      </c>
      <c r="K65" s="326">
        <v>100</v>
      </c>
      <c r="L65" s="326">
        <v>100</v>
      </c>
      <c r="M65" s="317">
        <f t="shared" ref="M65:M86" si="6">LARGE(E65:L65,1)+LARGE(E65:L65,2)+LARGE(E65:L65,3)+LARGE(E65:L65,4)+LARGE(E65:L65,5)</f>
        <v>493.32</v>
      </c>
      <c r="N65" s="317">
        <f t="shared" ref="N65:N86" si="7">AVERAGE(E65:L65)</f>
        <v>96.198571428571427</v>
      </c>
    </row>
    <row r="66" spans="1:14">
      <c r="A66" s="314" t="s">
        <v>5</v>
      </c>
      <c r="B66" s="329" t="s">
        <v>208</v>
      </c>
      <c r="C66" s="330">
        <v>2004</v>
      </c>
      <c r="D66" s="331" t="s">
        <v>209</v>
      </c>
      <c r="E66" s="326">
        <v>96.79</v>
      </c>
      <c r="F66" s="326">
        <v>0</v>
      </c>
      <c r="G66" s="326">
        <v>96.41</v>
      </c>
      <c r="H66" s="326">
        <v>100</v>
      </c>
      <c r="I66" s="326">
        <v>100</v>
      </c>
      <c r="J66" s="326">
        <v>93.16</v>
      </c>
      <c r="K66" s="326">
        <v>0</v>
      </c>
      <c r="L66" s="326">
        <v>0</v>
      </c>
      <c r="M66" s="317">
        <f t="shared" si="6"/>
        <v>486.36</v>
      </c>
      <c r="N66" s="317">
        <f t="shared" si="7"/>
        <v>60.795000000000002</v>
      </c>
    </row>
    <row r="67" spans="1:14">
      <c r="A67" s="314" t="s">
        <v>6</v>
      </c>
      <c r="B67" s="329" t="s">
        <v>212</v>
      </c>
      <c r="C67" s="330">
        <v>2004</v>
      </c>
      <c r="D67" s="331" t="s">
        <v>118</v>
      </c>
      <c r="E67" s="326">
        <v>94.54</v>
      </c>
      <c r="F67" s="326">
        <v>88.43</v>
      </c>
      <c r="G67" s="326">
        <v>97.67</v>
      </c>
      <c r="H67" s="326">
        <v>98.2</v>
      </c>
      <c r="I67" s="326">
        <v>0</v>
      </c>
      <c r="J67" s="326">
        <v>0</v>
      </c>
      <c r="K67" s="326">
        <v>97.45</v>
      </c>
      <c r="L67" s="326">
        <v>95.67</v>
      </c>
      <c r="M67" s="317">
        <f t="shared" si="6"/>
        <v>483.53000000000003</v>
      </c>
      <c r="N67" s="317">
        <f t="shared" si="7"/>
        <v>71.495000000000005</v>
      </c>
    </row>
    <row r="68" spans="1:14">
      <c r="A68" s="314" t="s">
        <v>7</v>
      </c>
      <c r="B68" s="329" t="s">
        <v>460</v>
      </c>
      <c r="C68" s="330">
        <v>2004</v>
      </c>
      <c r="D68" s="331" t="s">
        <v>133</v>
      </c>
      <c r="E68" s="326">
        <v>0</v>
      </c>
      <c r="F68" s="326">
        <v>0</v>
      </c>
      <c r="G68" s="326">
        <v>94.83</v>
      </c>
      <c r="H68" s="326">
        <v>92.32</v>
      </c>
      <c r="I68" s="326">
        <v>98.99</v>
      </c>
      <c r="J68" s="326">
        <v>97.55</v>
      </c>
      <c r="K68" s="326">
        <v>93.04</v>
      </c>
      <c r="L68" s="326">
        <v>95.76</v>
      </c>
      <c r="M68" s="317">
        <f t="shared" si="6"/>
        <v>480.17</v>
      </c>
      <c r="N68" s="317">
        <f t="shared" si="7"/>
        <v>71.561250000000001</v>
      </c>
    </row>
    <row r="69" spans="1:14">
      <c r="A69" s="314" t="s">
        <v>8</v>
      </c>
      <c r="B69" s="329" t="s">
        <v>214</v>
      </c>
      <c r="C69" s="330">
        <v>2004</v>
      </c>
      <c r="D69" s="331" t="s">
        <v>18</v>
      </c>
      <c r="E69" s="326">
        <v>91.33</v>
      </c>
      <c r="F69" s="326">
        <v>97.29</v>
      </c>
      <c r="G69" s="326">
        <v>98.88</v>
      </c>
      <c r="H69" s="326">
        <v>94.85</v>
      </c>
      <c r="I69" s="326">
        <v>0</v>
      </c>
      <c r="J69" s="326">
        <v>0</v>
      </c>
      <c r="K69" s="326">
        <v>93.6</v>
      </c>
      <c r="L69" s="326">
        <v>92.68</v>
      </c>
      <c r="M69" s="317">
        <f t="shared" si="6"/>
        <v>477.3</v>
      </c>
      <c r="N69" s="317">
        <f t="shared" si="7"/>
        <v>71.078750000000014</v>
      </c>
    </row>
    <row r="70" spans="1:14">
      <c r="A70" s="314" t="s">
        <v>9</v>
      </c>
      <c r="B70" s="329" t="s">
        <v>222</v>
      </c>
      <c r="C70" s="330">
        <v>2004</v>
      </c>
      <c r="D70" s="331" t="s">
        <v>17</v>
      </c>
      <c r="E70" s="326">
        <v>0</v>
      </c>
      <c r="F70" s="326">
        <v>88.052000000000007</v>
      </c>
      <c r="G70" s="326">
        <v>98.27</v>
      </c>
      <c r="H70" s="326">
        <v>96.26</v>
      </c>
      <c r="I70" s="326">
        <v>83.96</v>
      </c>
      <c r="J70" s="326">
        <v>91.5</v>
      </c>
      <c r="K70" s="326">
        <v>87.72</v>
      </c>
      <c r="L70" s="326">
        <v>98.86</v>
      </c>
      <c r="M70" s="317">
        <f t="shared" si="6"/>
        <v>472.94200000000001</v>
      </c>
      <c r="N70" s="317">
        <f t="shared" si="7"/>
        <v>80.577749999999995</v>
      </c>
    </row>
    <row r="71" spans="1:14">
      <c r="A71" s="314" t="s">
        <v>10</v>
      </c>
      <c r="B71" s="329" t="s">
        <v>213</v>
      </c>
      <c r="C71" s="330">
        <v>2004</v>
      </c>
      <c r="D71" s="331" t="s">
        <v>17</v>
      </c>
      <c r="E71" s="326">
        <v>92.28</v>
      </c>
      <c r="F71" s="326">
        <v>88.83</v>
      </c>
      <c r="G71" s="326">
        <v>90.49</v>
      </c>
      <c r="H71" s="326" t="s">
        <v>539</v>
      </c>
      <c r="I71" s="326">
        <v>95.74</v>
      </c>
      <c r="J71" s="326">
        <v>95.7</v>
      </c>
      <c r="K71" s="326">
        <v>85.61</v>
      </c>
      <c r="L71" s="326">
        <v>91.37</v>
      </c>
      <c r="M71" s="317">
        <f t="shared" si="6"/>
        <v>465.58000000000004</v>
      </c>
      <c r="N71" s="317">
        <f t="shared" si="7"/>
        <v>91.431428571428569</v>
      </c>
    </row>
    <row r="72" spans="1:14">
      <c r="A72" s="314" t="s">
        <v>11</v>
      </c>
      <c r="B72" s="329" t="s">
        <v>216</v>
      </c>
      <c r="C72" s="330">
        <v>2004</v>
      </c>
      <c r="D72" s="331" t="s">
        <v>117</v>
      </c>
      <c r="E72" s="326">
        <v>88.52</v>
      </c>
      <c r="F72" s="326">
        <v>95.39</v>
      </c>
      <c r="G72" s="326">
        <v>92.52</v>
      </c>
      <c r="H72" s="326" t="s">
        <v>537</v>
      </c>
      <c r="I72" s="326">
        <v>91.93</v>
      </c>
      <c r="J72" s="326">
        <v>93.56</v>
      </c>
      <c r="K72" s="326">
        <v>79.569999999999993</v>
      </c>
      <c r="L72" s="326">
        <v>90.07</v>
      </c>
      <c r="M72" s="317">
        <f t="shared" si="6"/>
        <v>463.46999999999997</v>
      </c>
      <c r="N72" s="317">
        <f t="shared" si="7"/>
        <v>90.222857142857137</v>
      </c>
    </row>
    <row r="73" spans="1:14">
      <c r="A73" s="314" t="s">
        <v>12</v>
      </c>
      <c r="B73" s="329" t="s">
        <v>218</v>
      </c>
      <c r="C73" s="330">
        <v>2004</v>
      </c>
      <c r="D73" s="331" t="s">
        <v>17</v>
      </c>
      <c r="E73" s="326">
        <v>86.62</v>
      </c>
      <c r="F73" s="326">
        <v>98.78</v>
      </c>
      <c r="G73" s="326">
        <v>89.63</v>
      </c>
      <c r="H73" s="326">
        <v>90.26</v>
      </c>
      <c r="I73" s="326">
        <v>88.33</v>
      </c>
      <c r="J73" s="326">
        <v>0</v>
      </c>
      <c r="K73" s="326">
        <v>86.66</v>
      </c>
      <c r="L73" s="326">
        <v>89.13</v>
      </c>
      <c r="M73" s="317">
        <f t="shared" si="6"/>
        <v>456.13</v>
      </c>
      <c r="N73" s="317">
        <f t="shared" si="7"/>
        <v>78.676249999999996</v>
      </c>
    </row>
    <row r="74" spans="1:14">
      <c r="A74" s="314" t="s">
        <v>13</v>
      </c>
      <c r="B74" s="329" t="s">
        <v>215</v>
      </c>
      <c r="C74" s="330">
        <v>2004</v>
      </c>
      <c r="D74" s="331" t="s">
        <v>117</v>
      </c>
      <c r="E74" s="326">
        <v>88.57</v>
      </c>
      <c r="F74" s="326">
        <v>86.06</v>
      </c>
      <c r="G74" s="326">
        <v>92.68</v>
      </c>
      <c r="H74" s="326">
        <v>94.02</v>
      </c>
      <c r="I74" s="326" t="s">
        <v>538</v>
      </c>
      <c r="J74" s="326">
        <v>92.06</v>
      </c>
      <c r="K74" s="326">
        <v>87.72</v>
      </c>
      <c r="L74" s="326">
        <v>88.62</v>
      </c>
      <c r="M74" s="317">
        <f t="shared" si="6"/>
        <v>455.95</v>
      </c>
      <c r="N74" s="317">
        <f t="shared" si="7"/>
        <v>89.96142857142857</v>
      </c>
    </row>
    <row r="75" spans="1:14">
      <c r="A75" s="314" t="s">
        <v>14</v>
      </c>
      <c r="B75" s="329" t="s">
        <v>220</v>
      </c>
      <c r="C75" s="330">
        <v>2004</v>
      </c>
      <c r="D75" s="331" t="s">
        <v>117</v>
      </c>
      <c r="E75" s="326">
        <v>80.150000000000006</v>
      </c>
      <c r="F75" s="326">
        <v>0</v>
      </c>
      <c r="G75" s="326">
        <v>90.04</v>
      </c>
      <c r="H75" s="326">
        <v>89.83</v>
      </c>
      <c r="I75" s="326">
        <v>0</v>
      </c>
      <c r="J75" s="326">
        <v>0</v>
      </c>
      <c r="K75" s="326">
        <v>95.61</v>
      </c>
      <c r="L75" s="326">
        <v>94.59</v>
      </c>
      <c r="M75" s="317">
        <f t="shared" si="6"/>
        <v>450.22</v>
      </c>
      <c r="N75" s="317">
        <f t="shared" si="7"/>
        <v>56.277500000000003</v>
      </c>
    </row>
    <row r="76" spans="1:14">
      <c r="A76" s="314" t="s">
        <v>15</v>
      </c>
      <c r="B76" s="329" t="s">
        <v>217</v>
      </c>
      <c r="C76" s="330">
        <v>2004</v>
      </c>
      <c r="D76" s="331" t="s">
        <v>17</v>
      </c>
      <c r="E76" s="326">
        <v>86.92</v>
      </c>
      <c r="F76" s="326">
        <v>77.06</v>
      </c>
      <c r="G76" s="326">
        <v>84.91</v>
      </c>
      <c r="H76" s="326">
        <v>0</v>
      </c>
      <c r="I76" s="326">
        <v>81.96</v>
      </c>
      <c r="J76" s="326">
        <v>85.75</v>
      </c>
      <c r="K76" s="326">
        <v>81.42</v>
      </c>
      <c r="L76" s="326">
        <v>82.61</v>
      </c>
      <c r="M76" s="317">
        <f t="shared" si="6"/>
        <v>422.15000000000003</v>
      </c>
      <c r="N76" s="317">
        <f t="shared" si="7"/>
        <v>72.578749999999999</v>
      </c>
    </row>
    <row r="77" spans="1:14">
      <c r="A77" s="314" t="s">
        <v>16</v>
      </c>
      <c r="B77" s="329" t="s">
        <v>207</v>
      </c>
      <c r="C77" s="330">
        <v>2004</v>
      </c>
      <c r="D77" s="331" t="s">
        <v>18</v>
      </c>
      <c r="E77" s="326">
        <v>100</v>
      </c>
      <c r="F77" s="326">
        <v>93.3</v>
      </c>
      <c r="G77" s="326">
        <v>96.12</v>
      </c>
      <c r="H77" s="326">
        <v>95.44</v>
      </c>
      <c r="I77" s="326">
        <v>0</v>
      </c>
      <c r="J77" s="326">
        <v>0</v>
      </c>
      <c r="K77" s="326">
        <v>0</v>
      </c>
      <c r="L77" s="326">
        <v>0</v>
      </c>
      <c r="M77" s="317">
        <f t="shared" si="6"/>
        <v>384.86</v>
      </c>
      <c r="N77" s="317">
        <f t="shared" si="7"/>
        <v>48.107500000000002</v>
      </c>
    </row>
    <row r="78" spans="1:14">
      <c r="A78" s="314" t="s">
        <v>22</v>
      </c>
      <c r="B78" s="329" t="s">
        <v>211</v>
      </c>
      <c r="C78" s="330">
        <v>2004</v>
      </c>
      <c r="D78" s="331" t="s">
        <v>118</v>
      </c>
      <c r="E78" s="326">
        <v>96.74</v>
      </c>
      <c r="F78" s="326">
        <v>86.94</v>
      </c>
      <c r="G78" s="326">
        <v>90.04</v>
      </c>
      <c r="H78" s="326">
        <v>88.65</v>
      </c>
      <c r="I78" s="326">
        <v>0</v>
      </c>
      <c r="J78" s="326">
        <v>0</v>
      </c>
      <c r="K78" s="326">
        <v>0</v>
      </c>
      <c r="L78" s="326">
        <v>0</v>
      </c>
      <c r="M78" s="317">
        <f t="shared" si="6"/>
        <v>362.37</v>
      </c>
      <c r="N78" s="317">
        <f t="shared" si="7"/>
        <v>45.296250000000001</v>
      </c>
    </row>
    <row r="79" spans="1:14">
      <c r="A79" s="314" t="s">
        <v>23</v>
      </c>
      <c r="B79" s="329" t="s">
        <v>432</v>
      </c>
      <c r="C79" s="330">
        <v>2004</v>
      </c>
      <c r="D79" s="331" t="s">
        <v>133</v>
      </c>
      <c r="E79" s="326">
        <v>0</v>
      </c>
      <c r="F79" s="326">
        <v>0</v>
      </c>
      <c r="G79" s="326">
        <v>75.31</v>
      </c>
      <c r="H79" s="326">
        <v>80.459999999999994</v>
      </c>
      <c r="I79" s="326">
        <v>89.91</v>
      </c>
      <c r="J79" s="326">
        <v>91.34</v>
      </c>
      <c r="K79" s="326">
        <v>0</v>
      </c>
      <c r="L79" s="326">
        <v>0</v>
      </c>
      <c r="M79" s="317">
        <f t="shared" si="6"/>
        <v>337.02</v>
      </c>
      <c r="N79" s="317">
        <f t="shared" si="7"/>
        <v>42.127499999999998</v>
      </c>
    </row>
    <row r="80" spans="1:14">
      <c r="A80" s="314" t="s">
        <v>24</v>
      </c>
      <c r="B80" s="329" t="s">
        <v>461</v>
      </c>
      <c r="C80" s="330">
        <v>2004</v>
      </c>
      <c r="D80" s="331" t="s">
        <v>133</v>
      </c>
      <c r="E80" s="326">
        <v>0</v>
      </c>
      <c r="F80" s="326">
        <v>0</v>
      </c>
      <c r="G80" s="326">
        <v>90.35</v>
      </c>
      <c r="H80" s="326">
        <v>0</v>
      </c>
      <c r="I80" s="326">
        <v>0</v>
      </c>
      <c r="J80" s="326">
        <v>0</v>
      </c>
      <c r="K80" s="326">
        <v>90.54</v>
      </c>
      <c r="L80" s="323">
        <v>90.12</v>
      </c>
      <c r="M80" s="317">
        <f t="shared" si="6"/>
        <v>271.01</v>
      </c>
      <c r="N80" s="317">
        <f t="shared" si="7"/>
        <v>33.876249999999999</v>
      </c>
    </row>
    <row r="81" spans="1:14">
      <c r="A81" s="314" t="s">
        <v>33</v>
      </c>
      <c r="B81" s="329" t="s">
        <v>424</v>
      </c>
      <c r="C81" s="330">
        <v>2004</v>
      </c>
      <c r="D81" s="331" t="s">
        <v>17</v>
      </c>
      <c r="E81" s="326">
        <v>0</v>
      </c>
      <c r="F81" s="326">
        <v>0</v>
      </c>
      <c r="G81" s="326">
        <v>88.55</v>
      </c>
      <c r="H81" s="326">
        <v>82.72</v>
      </c>
      <c r="I81" s="326">
        <v>0</v>
      </c>
      <c r="J81" s="326">
        <v>0</v>
      </c>
      <c r="K81" s="326">
        <v>0</v>
      </c>
      <c r="L81" s="323">
        <v>88.11</v>
      </c>
      <c r="M81" s="317">
        <f t="shared" si="6"/>
        <v>259.38</v>
      </c>
      <c r="N81" s="317">
        <f t="shared" si="7"/>
        <v>32.422499999999999</v>
      </c>
    </row>
    <row r="82" spans="1:14">
      <c r="A82" s="314" t="s">
        <v>40</v>
      </c>
      <c r="B82" s="329" t="s">
        <v>219</v>
      </c>
      <c r="C82" s="330">
        <v>2004</v>
      </c>
      <c r="D82" s="331" t="s">
        <v>209</v>
      </c>
      <c r="E82" s="326">
        <v>81.8</v>
      </c>
      <c r="F82" s="326">
        <v>100</v>
      </c>
      <c r="G82" s="326">
        <v>0</v>
      </c>
      <c r="H82" s="326">
        <v>0</v>
      </c>
      <c r="I82" s="326">
        <v>0</v>
      </c>
      <c r="J82" s="326">
        <v>0</v>
      </c>
      <c r="K82" s="326">
        <v>0</v>
      </c>
      <c r="L82" s="326">
        <v>0</v>
      </c>
      <c r="M82" s="317">
        <f t="shared" si="6"/>
        <v>181.8</v>
      </c>
      <c r="N82" s="317">
        <f t="shared" si="7"/>
        <v>22.725000000000001</v>
      </c>
    </row>
    <row r="83" spans="1:14">
      <c r="A83" s="314" t="s">
        <v>41</v>
      </c>
      <c r="B83" s="329" t="s">
        <v>420</v>
      </c>
      <c r="C83" s="330">
        <v>2004</v>
      </c>
      <c r="D83" s="331" t="s">
        <v>209</v>
      </c>
      <c r="E83" s="326">
        <v>0</v>
      </c>
      <c r="F83" s="326">
        <v>0</v>
      </c>
      <c r="G83" s="326">
        <v>88.86</v>
      </c>
      <c r="H83" s="326">
        <v>0</v>
      </c>
      <c r="I83" s="326">
        <v>0</v>
      </c>
      <c r="J83" s="326">
        <v>82.55</v>
      </c>
      <c r="K83" s="326">
        <v>0</v>
      </c>
      <c r="L83" s="326">
        <v>0</v>
      </c>
      <c r="M83" s="317">
        <f t="shared" si="6"/>
        <v>171.41</v>
      </c>
      <c r="N83" s="317">
        <f t="shared" si="7"/>
        <v>21.42625</v>
      </c>
    </row>
    <row r="84" spans="1:14">
      <c r="A84" s="314" t="s">
        <v>42</v>
      </c>
      <c r="B84" s="318" t="s">
        <v>334</v>
      </c>
      <c r="C84" s="330">
        <v>2004</v>
      </c>
      <c r="D84" s="331" t="s">
        <v>117</v>
      </c>
      <c r="E84" s="326">
        <v>0</v>
      </c>
      <c r="F84" s="326">
        <v>0</v>
      </c>
      <c r="G84" s="326">
        <v>0</v>
      </c>
      <c r="H84" s="326">
        <v>0</v>
      </c>
      <c r="I84" s="326">
        <v>0</v>
      </c>
      <c r="J84" s="326">
        <v>0</v>
      </c>
      <c r="K84" s="326">
        <v>80.42</v>
      </c>
      <c r="L84" s="326">
        <v>90.46</v>
      </c>
      <c r="M84" s="317">
        <f t="shared" si="6"/>
        <v>170.88</v>
      </c>
      <c r="N84" s="317">
        <f t="shared" si="7"/>
        <v>21.36</v>
      </c>
    </row>
    <row r="85" spans="1:14">
      <c r="A85" s="314" t="s">
        <v>45</v>
      </c>
      <c r="B85" s="329" t="s">
        <v>223</v>
      </c>
      <c r="C85" s="330">
        <v>2004</v>
      </c>
      <c r="D85" s="331" t="s">
        <v>17</v>
      </c>
      <c r="E85" s="326">
        <v>0</v>
      </c>
      <c r="F85" s="326">
        <v>0</v>
      </c>
      <c r="G85" s="326">
        <v>85.8</v>
      </c>
      <c r="H85" s="326">
        <v>83.3</v>
      </c>
      <c r="I85" s="326">
        <v>0</v>
      </c>
      <c r="J85" s="326">
        <v>0</v>
      </c>
      <c r="K85" s="326">
        <v>0</v>
      </c>
      <c r="L85" s="326">
        <v>0</v>
      </c>
      <c r="M85" s="317">
        <f t="shared" si="6"/>
        <v>169.1</v>
      </c>
      <c r="N85" s="317">
        <f t="shared" si="7"/>
        <v>21.137499999999999</v>
      </c>
    </row>
    <row r="86" spans="1:14">
      <c r="A86" s="314" t="s">
        <v>659</v>
      </c>
      <c r="B86" s="329" t="s">
        <v>422</v>
      </c>
      <c r="C86" s="330">
        <v>2004</v>
      </c>
      <c r="D86" s="331" t="s">
        <v>17</v>
      </c>
      <c r="E86" s="326">
        <v>0</v>
      </c>
      <c r="F86" s="326">
        <v>0</v>
      </c>
      <c r="G86" s="326">
        <v>88.71</v>
      </c>
      <c r="H86" s="326">
        <v>79.06</v>
      </c>
      <c r="I86" s="326">
        <v>0</v>
      </c>
      <c r="J86" s="326">
        <v>0</v>
      </c>
      <c r="K86" s="326">
        <v>0</v>
      </c>
      <c r="L86" s="326">
        <v>0</v>
      </c>
      <c r="M86" s="317">
        <f t="shared" si="6"/>
        <v>167.76999999999998</v>
      </c>
      <c r="N86" s="317">
        <f t="shared" si="7"/>
        <v>20.971249999999998</v>
      </c>
    </row>
  </sheetData>
  <sortState ref="B65:N86">
    <sortCondition descending="1" ref="M65:M86"/>
  </sortState>
  <mergeCells count="8">
    <mergeCell ref="A64:B64"/>
    <mergeCell ref="A24:B24"/>
    <mergeCell ref="A47:B47"/>
    <mergeCell ref="A12:B12"/>
    <mergeCell ref="A1:N2"/>
    <mergeCell ref="G11:H11"/>
    <mergeCell ref="I11:J11"/>
    <mergeCell ref="K11:L11"/>
  </mergeCells>
  <hyperlinks>
    <hyperlink ref="D52" r:id="rId1" location="/kluby/33" display="https://evidence.biatlon.cz/ - /kluby/33"/>
    <hyperlink ref="D48" r:id="rId2" location="/kluby/11" display="https://evidence.biatlon.cz/ - /kluby/11"/>
    <hyperlink ref="D53" r:id="rId3" location="/kluby/137" display="https://evidence.biatlon.cz/ - /kluby/137"/>
    <hyperlink ref="D51" r:id="rId4" location="/kluby/11" display="https://evidence.biatlon.cz/ - /kluby/11"/>
    <hyperlink ref="D49" r:id="rId5" location="/kluby/111" display="https://evidence.biatlon.cz/ - /kluby/111"/>
    <hyperlink ref="D58" r:id="rId6" location="/kluby/11" display="https://evidence.biatlon.cz/ - /kluby/11"/>
    <hyperlink ref="D54" r:id="rId7" location="/kluby/11" display="https://evidence.biatlon.cz/ - /kluby/11"/>
    <hyperlink ref="D61" r:id="rId8" location="/kluby/11" display="https://evidence.biatlon.cz/ - /kluby/11"/>
    <hyperlink ref="D59" r:id="rId9" location="/kluby/11" display="https://evidence.biatlon.cz/ - /kluby/11"/>
    <hyperlink ref="D56" r:id="rId10" location="/kluby/11" display="https://evidence.biatlon.cz/ - /kluby/11"/>
    <hyperlink ref="D25" r:id="rId11" location="/kluby/137" display="https://evidence.biatlon.cz/ - /kluby/137"/>
    <hyperlink ref="D28" r:id="rId12" location="/kluby/137" display="https://evidence.biatlon.cz/ - /kluby/137"/>
    <hyperlink ref="D27" r:id="rId13" location="/kluby/11" display="https://evidence.biatlon.cz/ - /kluby/11"/>
    <hyperlink ref="D26" r:id="rId14" location="/kluby/33" display="https://evidence.biatlon.cz/ - /kluby/33"/>
    <hyperlink ref="D32" r:id="rId15" location="/kluby/11" display="https://evidence.biatlon.cz/ - /kluby/11"/>
    <hyperlink ref="D37" r:id="rId16" location="/kluby/111" display="https://evidence.biatlon.cz/ - /kluby/111"/>
    <hyperlink ref="D29" r:id="rId17" location="/kluby/11" display="https://evidence.biatlon.cz/ - /kluby/11"/>
    <hyperlink ref="D40" r:id="rId18" location="/kluby/137" display="https://evidence.biatlon.cz/ - /kluby/137"/>
    <hyperlink ref="D42" r:id="rId19" location="/kluby/88" display="https://evidence.biatlon.cz/ - /kluby/88"/>
    <hyperlink ref="D31" r:id="rId20" location="/kluby/11" display="https://evidence.biatlon.cz/ - /kluby/11"/>
    <hyperlink ref="D38" r:id="rId21" location="/kluby/33" display="https://evidence.biatlon.cz/ - /kluby/33"/>
    <hyperlink ref="D34" r:id="rId22" location="/kluby/111" display="https://evidence.biatlon.cz/ - /kluby/111"/>
    <hyperlink ref="D43" r:id="rId23" location="/kluby/33" display="https://evidence.biatlon.cz/ - /kluby/33"/>
    <hyperlink ref="D36" r:id="rId24" location="/kluby/33" display="https://evidence.biatlon.cz/ - /kluby/33"/>
    <hyperlink ref="D35" r:id="rId25" location="/kluby/137" display="https://evidence.biatlon.cz/ - /kluby/137"/>
    <hyperlink ref="D21" r:id="rId26" location="/kluby/11" display="https://evidence.biatlon.cz/ - /kluby/11"/>
    <hyperlink ref="D15" r:id="rId27" location="/kluby/111" display="https://evidence.biatlon.cz/ - /kluby/111"/>
    <hyperlink ref="D14" r:id="rId28" location="/kluby/11" display="https://evidence.biatlon.cz/ - /kluby/11"/>
    <hyperlink ref="D19" r:id="rId29" location="/kluby/33" display="https://evidence.biatlon.cz/ - /kluby/33"/>
    <hyperlink ref="D16" r:id="rId30" location="/kluby/111" display="https://evidence.biatlon.cz/ - /kluby/111"/>
    <hyperlink ref="D20" r:id="rId31" location="/kluby/111" display="https://evidence.biatlon.cz/ - /kluby/111"/>
    <hyperlink ref="D18" r:id="rId32" location="/kluby/11" display="https://evidence.biatlon.cz/ - /kluby/11"/>
    <hyperlink ref="D13" r:id="rId33" location="/kluby/11" display="https://evidence.biatlon.cz/ - /kluby/11"/>
    <hyperlink ref="D22" r:id="rId34" location="/kluby/111" display="https://evidence.biatlon.cz/ - /kluby/111"/>
    <hyperlink ref="D17" r:id="rId35" location="/kluby/33" display="https://evidence.biatlon.cz/ - /kluby/33"/>
    <hyperlink ref="D41" r:id="rId36" location="/kluby/111" display="https://evidence.biatlon.cz/ - /kluby/111"/>
    <hyperlink ref="D30" r:id="rId37" location="/kluby/137" display="https://evidence.biatlon.cz/ - /kluby/137"/>
    <hyperlink ref="D50" r:id="rId38" location="/kluby/33" display="https://evidence.biatlon.cz/ - /kluby/33"/>
    <hyperlink ref="D55" r:id="rId39" location="/kluby/33" display="https://evidence.biatlon.cz/ - /kluby/33"/>
    <hyperlink ref="D44" r:id="rId40" location="/kluby/88" display="https://evidence.biatlon.cz/ - /kluby/88"/>
    <hyperlink ref="D60" r:id="rId41" location="/kluby/11" display="https://evidence.biatlon.cz/ - /kluby/11"/>
    <hyperlink ref="D62" r:id="rId42" location="/kluby/111" display="https://evidence.biatlon.cz/ - /kluby/111"/>
  </hyperlinks>
  <pageMargins left="0.70866141732283472" right="0.70866141732283472" top="0.78740157480314965" bottom="0.78740157480314965" header="0.31496062992125984" footer="0.31496062992125984"/>
  <pageSetup paperSize="9" scale="46" orientation="portrait" r:id="rId4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opLeftCell="A34" workbookViewId="0">
      <selection activeCell="N11" sqref="N11"/>
    </sheetView>
  </sheetViews>
  <sheetFormatPr defaultRowHeight="15"/>
  <cols>
    <col min="2" max="2" width="21.140625" customWidth="1"/>
    <col min="4" max="4" width="15.42578125" customWidth="1"/>
    <col min="12" max="12" width="9.140625" style="139"/>
  </cols>
  <sheetData>
    <row r="1" spans="1:12" ht="24.75" customHeight="1">
      <c r="A1" s="342" t="s">
        <v>342</v>
      </c>
      <c r="B1" s="342"/>
      <c r="C1" s="342"/>
      <c r="D1" s="342"/>
      <c r="E1" s="342"/>
    </row>
    <row r="2" spans="1:12" ht="15.75" thickBot="1">
      <c r="A2" s="147" t="s">
        <v>286</v>
      </c>
      <c r="B2" s="149" t="s">
        <v>248</v>
      </c>
      <c r="C2" s="148" t="s">
        <v>249</v>
      </c>
      <c r="D2" s="149" t="s">
        <v>250</v>
      </c>
      <c r="E2" s="148" t="s">
        <v>287</v>
      </c>
      <c r="F2" s="148" t="s">
        <v>251</v>
      </c>
      <c r="G2" s="148" t="s">
        <v>80</v>
      </c>
      <c r="H2" s="148" t="s">
        <v>81</v>
      </c>
      <c r="I2" s="148" t="s">
        <v>252</v>
      </c>
      <c r="J2" s="148" t="s">
        <v>253</v>
      </c>
      <c r="K2" s="149" t="s">
        <v>254</v>
      </c>
      <c r="L2" s="168" t="s">
        <v>255</v>
      </c>
    </row>
    <row r="3" spans="1:12" ht="16.5" thickBot="1">
      <c r="A3" s="150">
        <v>1</v>
      </c>
      <c r="B3" s="152" t="s">
        <v>279</v>
      </c>
      <c r="C3" s="151" t="s">
        <v>271</v>
      </c>
      <c r="D3" s="153" t="s">
        <v>17</v>
      </c>
      <c r="E3" s="151" t="s">
        <v>288</v>
      </c>
      <c r="F3" s="154">
        <v>1.7476851851851851E-2</v>
      </c>
      <c r="G3" s="151">
        <v>1</v>
      </c>
      <c r="H3" s="151">
        <v>2</v>
      </c>
      <c r="I3" s="151">
        <v>3</v>
      </c>
      <c r="J3" s="154">
        <v>1.7476851851851851E-2</v>
      </c>
      <c r="K3" s="152">
        <v>0</v>
      </c>
      <c r="L3" s="144">
        <f>+(2*$J$3-J3)*100/$J$3</f>
        <v>100</v>
      </c>
    </row>
    <row r="4" spans="1:12" ht="16.5" thickBot="1">
      <c r="A4" s="156">
        <v>2</v>
      </c>
      <c r="B4" s="158" t="s">
        <v>194</v>
      </c>
      <c r="C4" s="157" t="s">
        <v>271</v>
      </c>
      <c r="D4" s="159" t="s">
        <v>17</v>
      </c>
      <c r="E4" s="157" t="s">
        <v>288</v>
      </c>
      <c r="F4" s="160">
        <v>1.7511574074074072E-2</v>
      </c>
      <c r="G4" s="157">
        <v>1</v>
      </c>
      <c r="H4" s="157">
        <v>3</v>
      </c>
      <c r="I4" s="157">
        <v>4</v>
      </c>
      <c r="J4" s="160">
        <v>1.7511574074074072E-2</v>
      </c>
      <c r="K4" s="158">
        <v>3</v>
      </c>
      <c r="L4" s="144">
        <f t="shared" ref="L4:L17" si="0">+(2*$J$3-J4)*100/$J$3</f>
        <v>99.801324503311264</v>
      </c>
    </row>
    <row r="5" spans="1:12" ht="16.5" thickBot="1">
      <c r="A5" s="150">
        <v>3</v>
      </c>
      <c r="B5" s="152" t="s">
        <v>190</v>
      </c>
      <c r="C5" s="151" t="s">
        <v>271</v>
      </c>
      <c r="D5" s="153" t="s">
        <v>18</v>
      </c>
      <c r="E5" s="151" t="s">
        <v>288</v>
      </c>
      <c r="F5" s="154">
        <v>1.7789351851851851E-2</v>
      </c>
      <c r="G5" s="151">
        <v>1</v>
      </c>
      <c r="H5" s="151">
        <v>4</v>
      </c>
      <c r="I5" s="151">
        <v>5</v>
      </c>
      <c r="J5" s="154">
        <v>1.7789351851851851E-2</v>
      </c>
      <c r="K5" s="152">
        <v>27</v>
      </c>
      <c r="L5" s="144">
        <f t="shared" si="0"/>
        <v>98.211920529801318</v>
      </c>
    </row>
    <row r="6" spans="1:12" ht="16.5" thickBot="1">
      <c r="A6" s="156">
        <v>4</v>
      </c>
      <c r="B6" s="158" t="s">
        <v>343</v>
      </c>
      <c r="C6" s="157" t="s">
        <v>271</v>
      </c>
      <c r="D6" s="159" t="s">
        <v>18</v>
      </c>
      <c r="E6" s="157" t="s">
        <v>288</v>
      </c>
      <c r="F6" s="160">
        <v>1.7847222222222223E-2</v>
      </c>
      <c r="G6" s="157">
        <v>2</v>
      </c>
      <c r="H6" s="157">
        <v>3</v>
      </c>
      <c r="I6" s="157">
        <v>5</v>
      </c>
      <c r="J6" s="160">
        <v>1.7847222222222223E-2</v>
      </c>
      <c r="K6" s="158">
        <v>32</v>
      </c>
      <c r="L6" s="144">
        <f t="shared" si="0"/>
        <v>97.880794701986744</v>
      </c>
    </row>
    <row r="7" spans="1:12" ht="16.5" thickBot="1">
      <c r="A7" s="150">
        <v>5</v>
      </c>
      <c r="B7" s="152" t="s">
        <v>344</v>
      </c>
      <c r="C7" s="151" t="s">
        <v>271</v>
      </c>
      <c r="D7" s="153" t="s">
        <v>345</v>
      </c>
      <c r="E7" s="151" t="s">
        <v>288</v>
      </c>
      <c r="F7" s="154">
        <v>1.8043981481481484E-2</v>
      </c>
      <c r="G7" s="151">
        <v>2</v>
      </c>
      <c r="H7" s="151">
        <v>2</v>
      </c>
      <c r="I7" s="151">
        <v>4</v>
      </c>
      <c r="J7" s="154">
        <v>1.8043981481481484E-2</v>
      </c>
      <c r="K7" s="152">
        <v>49</v>
      </c>
      <c r="L7" s="144">
        <f t="shared" si="0"/>
        <v>96.754966887417197</v>
      </c>
    </row>
    <row r="8" spans="1:12" ht="16.5" thickBot="1">
      <c r="A8" s="156">
        <v>6</v>
      </c>
      <c r="B8" s="158" t="s">
        <v>195</v>
      </c>
      <c r="C8" s="157" t="s">
        <v>271</v>
      </c>
      <c r="D8" s="159" t="s">
        <v>18</v>
      </c>
      <c r="E8" s="157" t="s">
        <v>288</v>
      </c>
      <c r="F8" s="160">
        <v>1.8217592592592594E-2</v>
      </c>
      <c r="G8" s="157">
        <v>4</v>
      </c>
      <c r="H8" s="157">
        <v>1</v>
      </c>
      <c r="I8" s="157">
        <v>5</v>
      </c>
      <c r="J8" s="160">
        <v>1.8217592592592594E-2</v>
      </c>
      <c r="K8" s="158" t="s">
        <v>322</v>
      </c>
      <c r="L8" s="144">
        <f t="shared" si="0"/>
        <v>95.761589403973488</v>
      </c>
    </row>
    <row r="9" spans="1:12" ht="16.5" thickBot="1">
      <c r="A9" s="150">
        <v>7</v>
      </c>
      <c r="B9" s="152" t="s">
        <v>277</v>
      </c>
      <c r="C9" s="151" t="s">
        <v>271</v>
      </c>
      <c r="D9" s="153" t="s">
        <v>346</v>
      </c>
      <c r="E9" s="151" t="s">
        <v>288</v>
      </c>
      <c r="F9" s="154">
        <v>1.8391203703703705E-2</v>
      </c>
      <c r="G9" s="151">
        <v>2</v>
      </c>
      <c r="H9" s="151">
        <v>3</v>
      </c>
      <c r="I9" s="151">
        <v>5</v>
      </c>
      <c r="J9" s="154">
        <v>1.8391203703703705E-2</v>
      </c>
      <c r="K9" s="152" t="s">
        <v>347</v>
      </c>
      <c r="L9" s="144">
        <f t="shared" si="0"/>
        <v>94.768211920529794</v>
      </c>
    </row>
    <row r="10" spans="1:12" ht="16.5" thickBot="1">
      <c r="A10" s="156">
        <v>8</v>
      </c>
      <c r="B10" s="158" t="s">
        <v>278</v>
      </c>
      <c r="C10" s="157" t="s">
        <v>271</v>
      </c>
      <c r="D10" s="159" t="s">
        <v>346</v>
      </c>
      <c r="E10" s="157" t="s">
        <v>288</v>
      </c>
      <c r="F10" s="160">
        <v>1.849537037037037E-2</v>
      </c>
      <c r="G10" s="157">
        <v>1</v>
      </c>
      <c r="H10" s="157">
        <v>3</v>
      </c>
      <c r="I10" s="157">
        <v>4</v>
      </c>
      <c r="J10" s="160">
        <v>1.849537037037037E-2</v>
      </c>
      <c r="K10" s="158" t="s">
        <v>348</v>
      </c>
      <c r="L10" s="144">
        <f t="shared" si="0"/>
        <v>94.172185430463571</v>
      </c>
    </row>
    <row r="11" spans="1:12" ht="16.5" thickBot="1">
      <c r="A11" s="150">
        <v>9</v>
      </c>
      <c r="B11" s="152" t="s">
        <v>276</v>
      </c>
      <c r="C11" s="151" t="s">
        <v>271</v>
      </c>
      <c r="D11" s="153" t="s">
        <v>17</v>
      </c>
      <c r="E11" s="151" t="s">
        <v>288</v>
      </c>
      <c r="F11" s="154">
        <v>1.8680555555555554E-2</v>
      </c>
      <c r="G11" s="151">
        <v>1</v>
      </c>
      <c r="H11" s="151">
        <v>4</v>
      </c>
      <c r="I11" s="151">
        <v>5</v>
      </c>
      <c r="J11" s="154">
        <v>1.8680555555555554E-2</v>
      </c>
      <c r="K11" s="152" t="s">
        <v>349</v>
      </c>
      <c r="L11" s="144">
        <f t="shared" si="0"/>
        <v>93.112582781456965</v>
      </c>
    </row>
    <row r="12" spans="1:12" ht="16.5" thickBot="1">
      <c r="A12" s="156">
        <v>9</v>
      </c>
      <c r="B12" s="158" t="s">
        <v>184</v>
      </c>
      <c r="C12" s="157" t="s">
        <v>271</v>
      </c>
      <c r="D12" s="159" t="s">
        <v>18</v>
      </c>
      <c r="E12" s="157" t="s">
        <v>288</v>
      </c>
      <c r="F12" s="160">
        <v>1.8680555555555554E-2</v>
      </c>
      <c r="G12" s="157">
        <v>2</v>
      </c>
      <c r="H12" s="157">
        <v>1</v>
      </c>
      <c r="I12" s="157">
        <v>3</v>
      </c>
      <c r="J12" s="160">
        <v>1.8680555555555554E-2</v>
      </c>
      <c r="K12" s="158" t="s">
        <v>349</v>
      </c>
      <c r="L12" s="144">
        <f t="shared" si="0"/>
        <v>93.112582781456965</v>
      </c>
    </row>
    <row r="13" spans="1:12" ht="16.5" thickBot="1">
      <c r="A13" s="150">
        <v>11</v>
      </c>
      <c r="B13" s="152" t="s">
        <v>186</v>
      </c>
      <c r="C13" s="151" t="s">
        <v>271</v>
      </c>
      <c r="D13" s="153" t="s">
        <v>18</v>
      </c>
      <c r="E13" s="151" t="s">
        <v>288</v>
      </c>
      <c r="F13" s="154">
        <v>1.9212962962962963E-2</v>
      </c>
      <c r="G13" s="151">
        <v>4</v>
      </c>
      <c r="H13" s="151">
        <v>2</v>
      </c>
      <c r="I13" s="151">
        <v>6</v>
      </c>
      <c r="J13" s="154">
        <v>1.9212962962962963E-2</v>
      </c>
      <c r="K13" s="152" t="s">
        <v>350</v>
      </c>
      <c r="L13" s="144">
        <f t="shared" si="0"/>
        <v>90.066225165562912</v>
      </c>
    </row>
    <row r="14" spans="1:12" ht="16.5" thickBot="1">
      <c r="A14" s="156">
        <v>12</v>
      </c>
      <c r="B14" s="158" t="s">
        <v>201</v>
      </c>
      <c r="C14" s="157" t="s">
        <v>271</v>
      </c>
      <c r="D14" s="159" t="s">
        <v>117</v>
      </c>
      <c r="E14" s="157" t="s">
        <v>288</v>
      </c>
      <c r="F14" s="160">
        <v>1.9375E-2</v>
      </c>
      <c r="G14" s="157">
        <v>3</v>
      </c>
      <c r="H14" s="157">
        <v>2</v>
      </c>
      <c r="I14" s="157">
        <v>5</v>
      </c>
      <c r="J14" s="160">
        <v>1.9375E-2</v>
      </c>
      <c r="K14" s="158" t="s">
        <v>351</v>
      </c>
      <c r="L14" s="144">
        <f t="shared" si="0"/>
        <v>89.139072847682115</v>
      </c>
    </row>
    <row r="15" spans="1:12" ht="16.5" thickBot="1">
      <c r="A15" s="150">
        <v>13</v>
      </c>
      <c r="B15" s="152" t="s">
        <v>192</v>
      </c>
      <c r="C15" s="151" t="s">
        <v>271</v>
      </c>
      <c r="D15" s="153" t="s">
        <v>18</v>
      </c>
      <c r="E15" s="151" t="s">
        <v>288</v>
      </c>
      <c r="F15" s="154">
        <v>1.9722222222222221E-2</v>
      </c>
      <c r="G15" s="151">
        <v>1</v>
      </c>
      <c r="H15" s="151">
        <v>4</v>
      </c>
      <c r="I15" s="151">
        <v>5</v>
      </c>
      <c r="J15" s="154">
        <v>1.9722222222222221E-2</v>
      </c>
      <c r="K15" s="152" t="s">
        <v>352</v>
      </c>
      <c r="L15" s="144">
        <f t="shared" si="0"/>
        <v>87.152317880794712</v>
      </c>
    </row>
    <row r="16" spans="1:12" ht="16.5" thickBot="1">
      <c r="A16" s="156">
        <v>14</v>
      </c>
      <c r="B16" s="158" t="s">
        <v>202</v>
      </c>
      <c r="C16" s="157" t="s">
        <v>271</v>
      </c>
      <c r="D16" s="159" t="s">
        <v>18</v>
      </c>
      <c r="E16" s="157" t="s">
        <v>288</v>
      </c>
      <c r="F16" s="160">
        <v>2.0335648148148148E-2</v>
      </c>
      <c r="G16" s="157">
        <v>3</v>
      </c>
      <c r="H16" s="157">
        <v>4</v>
      </c>
      <c r="I16" s="157">
        <v>7</v>
      </c>
      <c r="J16" s="160">
        <v>2.0335648148148148E-2</v>
      </c>
      <c r="K16" s="158" t="s">
        <v>353</v>
      </c>
      <c r="L16" s="144">
        <f t="shared" si="0"/>
        <v>83.642384105960261</v>
      </c>
    </row>
    <row r="17" spans="1:12" ht="16.5" thickBot="1">
      <c r="A17" s="150">
        <v>15</v>
      </c>
      <c r="B17" s="152" t="s">
        <v>281</v>
      </c>
      <c r="C17" s="151" t="s">
        <v>271</v>
      </c>
      <c r="D17" s="153" t="s">
        <v>118</v>
      </c>
      <c r="E17" s="151" t="s">
        <v>288</v>
      </c>
      <c r="F17" s="154">
        <v>2.1215277777777777E-2</v>
      </c>
      <c r="G17" s="151">
        <v>5</v>
      </c>
      <c r="H17" s="151">
        <v>3</v>
      </c>
      <c r="I17" s="151">
        <v>8</v>
      </c>
      <c r="J17" s="154">
        <v>2.1215277777777777E-2</v>
      </c>
      <c r="K17" s="152" t="s">
        <v>354</v>
      </c>
      <c r="L17" s="144">
        <f t="shared" si="0"/>
        <v>78.609271523178805</v>
      </c>
    </row>
    <row r="18" spans="1:12" ht="16.5" customHeight="1" thickBot="1">
      <c r="A18" s="344" t="s">
        <v>318</v>
      </c>
      <c r="B18" s="344"/>
    </row>
    <row r="19" spans="1:12" ht="15.75" thickBot="1">
      <c r="A19" s="150"/>
      <c r="B19" s="152" t="s">
        <v>272</v>
      </c>
      <c r="C19" s="151" t="s">
        <v>271</v>
      </c>
      <c r="D19" s="152" t="s">
        <v>18</v>
      </c>
      <c r="E19" s="155" t="s">
        <v>341</v>
      </c>
    </row>
    <row r="20" spans="1:12" ht="15.75" thickBot="1">
      <c r="A20" s="171"/>
      <c r="B20" s="172"/>
      <c r="C20" s="171"/>
      <c r="D20" s="172"/>
      <c r="E20" s="173"/>
    </row>
    <row r="21" spans="1:12" ht="23.25" customHeight="1">
      <c r="A21" s="343" t="s">
        <v>355</v>
      </c>
      <c r="B21" s="343"/>
      <c r="C21" s="343"/>
      <c r="D21" s="343"/>
    </row>
    <row r="22" spans="1:12" ht="15.75" thickBot="1">
      <c r="A22" s="147" t="s">
        <v>286</v>
      </c>
      <c r="B22" s="149" t="s">
        <v>248</v>
      </c>
      <c r="C22" s="148" t="s">
        <v>249</v>
      </c>
      <c r="D22" s="149" t="s">
        <v>250</v>
      </c>
      <c r="E22" s="148" t="s">
        <v>287</v>
      </c>
      <c r="F22" s="148" t="s">
        <v>251</v>
      </c>
      <c r="G22" s="148" t="s">
        <v>80</v>
      </c>
      <c r="H22" s="148" t="s">
        <v>81</v>
      </c>
      <c r="I22" s="148" t="s">
        <v>252</v>
      </c>
      <c r="J22" s="148" t="s">
        <v>253</v>
      </c>
      <c r="K22" s="149" t="s">
        <v>254</v>
      </c>
      <c r="L22" s="168" t="s">
        <v>255</v>
      </c>
    </row>
    <row r="23" spans="1:12" ht="16.5" thickBot="1">
      <c r="A23" s="150">
        <v>1</v>
      </c>
      <c r="B23" s="152" t="s">
        <v>231</v>
      </c>
      <c r="C23" s="151" t="s">
        <v>244</v>
      </c>
      <c r="D23" s="153" t="s">
        <v>17</v>
      </c>
      <c r="E23" s="151" t="s">
        <v>288</v>
      </c>
      <c r="F23" s="154">
        <v>1.4421296296296295E-2</v>
      </c>
      <c r="G23" s="151">
        <v>1</v>
      </c>
      <c r="H23" s="151">
        <v>0</v>
      </c>
      <c r="I23" s="151">
        <v>1</v>
      </c>
      <c r="J23" s="154">
        <v>1.4421296296296295E-2</v>
      </c>
      <c r="K23" s="152">
        <v>0</v>
      </c>
      <c r="L23" s="144">
        <f>+(2*$J$23-J23)*100/$J$23</f>
        <v>100</v>
      </c>
    </row>
    <row r="24" spans="1:12" ht="16.5" thickBot="1">
      <c r="A24" s="156">
        <v>2</v>
      </c>
      <c r="B24" s="158" t="s">
        <v>356</v>
      </c>
      <c r="C24" s="157" t="s">
        <v>244</v>
      </c>
      <c r="D24" s="159" t="s">
        <v>117</v>
      </c>
      <c r="E24" s="157" t="s">
        <v>288</v>
      </c>
      <c r="F24" s="160">
        <v>1.4872685185185185E-2</v>
      </c>
      <c r="G24" s="157">
        <v>1</v>
      </c>
      <c r="H24" s="157">
        <v>1</v>
      </c>
      <c r="I24" s="157">
        <v>2</v>
      </c>
      <c r="J24" s="160">
        <v>1.4872685185185185E-2</v>
      </c>
      <c r="K24" s="158">
        <v>39</v>
      </c>
      <c r="L24" s="144">
        <f t="shared" ref="L24:L34" si="1">+(2*$J$23-J24)*100/$J$23</f>
        <v>96.869983948635621</v>
      </c>
    </row>
    <row r="25" spans="1:12" ht="16.5" thickBot="1">
      <c r="A25" s="150">
        <v>3</v>
      </c>
      <c r="B25" s="152" t="s">
        <v>36</v>
      </c>
      <c r="C25" s="151" t="s">
        <v>244</v>
      </c>
      <c r="D25" s="153" t="s">
        <v>18</v>
      </c>
      <c r="E25" s="151" t="s">
        <v>288</v>
      </c>
      <c r="F25" s="154">
        <v>1.5000000000000001E-2</v>
      </c>
      <c r="G25" s="151">
        <v>1</v>
      </c>
      <c r="H25" s="151">
        <v>0</v>
      </c>
      <c r="I25" s="151">
        <v>1</v>
      </c>
      <c r="J25" s="154">
        <v>1.5000000000000001E-2</v>
      </c>
      <c r="K25" s="152">
        <v>50</v>
      </c>
      <c r="L25" s="144">
        <f t="shared" si="1"/>
        <v>95.987158908507197</v>
      </c>
    </row>
    <row r="26" spans="1:12" ht="16.5" thickBot="1">
      <c r="A26" s="156">
        <v>4</v>
      </c>
      <c r="B26" s="158" t="s">
        <v>87</v>
      </c>
      <c r="C26" s="157" t="s">
        <v>244</v>
      </c>
      <c r="D26" s="159" t="s">
        <v>118</v>
      </c>
      <c r="E26" s="157" t="s">
        <v>288</v>
      </c>
      <c r="F26" s="160">
        <v>1.5208333333333332E-2</v>
      </c>
      <c r="G26" s="157">
        <v>0</v>
      </c>
      <c r="H26" s="157">
        <v>1</v>
      </c>
      <c r="I26" s="157">
        <v>1</v>
      </c>
      <c r="J26" s="160">
        <v>1.5208333333333332E-2</v>
      </c>
      <c r="K26" s="158" t="s">
        <v>357</v>
      </c>
      <c r="L26" s="144">
        <f t="shared" si="1"/>
        <v>94.542536115569831</v>
      </c>
    </row>
    <row r="27" spans="1:12" ht="16.5" thickBot="1">
      <c r="A27" s="150">
        <v>5</v>
      </c>
      <c r="B27" s="152" t="s">
        <v>19</v>
      </c>
      <c r="C27" s="151" t="s">
        <v>244</v>
      </c>
      <c r="D27" s="153" t="s">
        <v>117</v>
      </c>
      <c r="E27" s="151" t="s">
        <v>288</v>
      </c>
      <c r="F27" s="154">
        <v>1.5277777777777777E-2</v>
      </c>
      <c r="G27" s="151">
        <v>1</v>
      </c>
      <c r="H27" s="151">
        <v>3</v>
      </c>
      <c r="I27" s="151">
        <v>4</v>
      </c>
      <c r="J27" s="154">
        <v>1.5277777777777777E-2</v>
      </c>
      <c r="K27" s="152" t="s">
        <v>358</v>
      </c>
      <c r="L27" s="144">
        <f t="shared" si="1"/>
        <v>94.060995184590681</v>
      </c>
    </row>
    <row r="28" spans="1:12" ht="16.5" thickBot="1">
      <c r="A28" s="156">
        <v>6</v>
      </c>
      <c r="B28" s="158" t="s">
        <v>359</v>
      </c>
      <c r="C28" s="157" t="s">
        <v>244</v>
      </c>
      <c r="D28" s="159" t="s">
        <v>360</v>
      </c>
      <c r="E28" s="157" t="s">
        <v>288</v>
      </c>
      <c r="F28" s="160">
        <v>1.6087962962962964E-2</v>
      </c>
      <c r="G28" s="157">
        <v>2</v>
      </c>
      <c r="H28" s="157">
        <v>1</v>
      </c>
      <c r="I28" s="157">
        <v>3</v>
      </c>
      <c r="J28" s="160">
        <v>1.6087962962962964E-2</v>
      </c>
      <c r="K28" s="158" t="s">
        <v>361</v>
      </c>
      <c r="L28" s="144">
        <f t="shared" si="1"/>
        <v>88.443017656500786</v>
      </c>
    </row>
    <row r="29" spans="1:12" ht="16.5" thickBot="1">
      <c r="A29" s="150">
        <v>7</v>
      </c>
      <c r="B29" s="152" t="s">
        <v>38</v>
      </c>
      <c r="C29" s="151" t="s">
        <v>244</v>
      </c>
      <c r="D29" s="153" t="s">
        <v>118</v>
      </c>
      <c r="E29" s="151" t="s">
        <v>288</v>
      </c>
      <c r="F29" s="154">
        <v>1.6145833333333335E-2</v>
      </c>
      <c r="G29" s="151">
        <v>3</v>
      </c>
      <c r="H29" s="151">
        <v>2</v>
      </c>
      <c r="I29" s="151">
        <v>5</v>
      </c>
      <c r="J29" s="154">
        <v>1.6145833333333335E-2</v>
      </c>
      <c r="K29" s="152" t="s">
        <v>362</v>
      </c>
      <c r="L29" s="144">
        <f t="shared" si="1"/>
        <v>88.041733547351512</v>
      </c>
    </row>
    <row r="30" spans="1:12" ht="16.5" thickBot="1">
      <c r="A30" s="156">
        <v>8</v>
      </c>
      <c r="B30" s="158" t="s">
        <v>121</v>
      </c>
      <c r="C30" s="157" t="s">
        <v>244</v>
      </c>
      <c r="D30" s="159" t="s">
        <v>117</v>
      </c>
      <c r="E30" s="157" t="s">
        <v>288</v>
      </c>
      <c r="F30" s="160">
        <v>1.6296296296296295E-2</v>
      </c>
      <c r="G30" s="157">
        <v>1</v>
      </c>
      <c r="H30" s="157">
        <v>0</v>
      </c>
      <c r="I30" s="157">
        <v>1</v>
      </c>
      <c r="J30" s="160">
        <v>1.6296296296296295E-2</v>
      </c>
      <c r="K30" s="158" t="s">
        <v>339</v>
      </c>
      <c r="L30" s="144">
        <f t="shared" si="1"/>
        <v>86.998394863563405</v>
      </c>
    </row>
    <row r="31" spans="1:12" ht="16.5" thickBot="1">
      <c r="A31" s="150">
        <v>9</v>
      </c>
      <c r="B31" s="152" t="s">
        <v>363</v>
      </c>
      <c r="C31" s="151" t="s">
        <v>244</v>
      </c>
      <c r="D31" s="153" t="s">
        <v>200</v>
      </c>
      <c r="E31" s="151" t="s">
        <v>288</v>
      </c>
      <c r="F31" s="154">
        <v>1.6446759259259262E-2</v>
      </c>
      <c r="G31" s="151">
        <v>0</v>
      </c>
      <c r="H31" s="151">
        <v>1</v>
      </c>
      <c r="I31" s="151">
        <v>1</v>
      </c>
      <c r="J31" s="154">
        <v>1.6446759259259262E-2</v>
      </c>
      <c r="K31" s="152" t="s">
        <v>364</v>
      </c>
      <c r="L31" s="144">
        <f t="shared" si="1"/>
        <v>85.955056179775255</v>
      </c>
    </row>
    <row r="32" spans="1:12" ht="16.5" thickBot="1">
      <c r="A32" s="156">
        <v>10</v>
      </c>
      <c r="B32" s="158" t="s">
        <v>37</v>
      </c>
      <c r="C32" s="157" t="s">
        <v>244</v>
      </c>
      <c r="D32" s="159" t="s">
        <v>118</v>
      </c>
      <c r="E32" s="157" t="s">
        <v>288</v>
      </c>
      <c r="F32" s="160">
        <v>1.7430555555555557E-2</v>
      </c>
      <c r="G32" s="157">
        <v>3</v>
      </c>
      <c r="H32" s="157">
        <v>1</v>
      </c>
      <c r="I32" s="157">
        <v>4</v>
      </c>
      <c r="J32" s="160">
        <v>1.7430555555555557E-2</v>
      </c>
      <c r="K32" s="158" t="s">
        <v>365</v>
      </c>
      <c r="L32" s="144">
        <f t="shared" si="1"/>
        <v>79.13322632423754</v>
      </c>
    </row>
    <row r="33" spans="1:14" ht="16.5" thickBot="1">
      <c r="A33" s="150">
        <v>11</v>
      </c>
      <c r="B33" s="152" t="s">
        <v>21</v>
      </c>
      <c r="C33" s="151" t="s">
        <v>244</v>
      </c>
      <c r="D33" s="153" t="s">
        <v>117</v>
      </c>
      <c r="E33" s="151" t="s">
        <v>288</v>
      </c>
      <c r="F33" s="154">
        <v>1.7523148148148149E-2</v>
      </c>
      <c r="G33" s="151">
        <v>1</v>
      </c>
      <c r="H33" s="151">
        <v>3</v>
      </c>
      <c r="I33" s="151">
        <v>4</v>
      </c>
      <c r="J33" s="154">
        <v>1.7523148148148149E-2</v>
      </c>
      <c r="K33" s="152" t="s">
        <v>366</v>
      </c>
      <c r="L33" s="144">
        <f t="shared" si="1"/>
        <v>78.491171749598706</v>
      </c>
    </row>
    <row r="34" spans="1:14" ht="16.5" thickBot="1">
      <c r="A34" s="156">
        <v>12</v>
      </c>
      <c r="B34" s="158" t="s">
        <v>39</v>
      </c>
      <c r="C34" s="157" t="s">
        <v>244</v>
      </c>
      <c r="D34" s="159" t="s">
        <v>118</v>
      </c>
      <c r="E34" s="157" t="s">
        <v>288</v>
      </c>
      <c r="F34" s="160">
        <v>1.7766203703703704E-2</v>
      </c>
      <c r="G34" s="157">
        <v>2</v>
      </c>
      <c r="H34" s="157">
        <v>3</v>
      </c>
      <c r="I34" s="157">
        <v>5</v>
      </c>
      <c r="J34" s="160">
        <v>1.7766203703703704E-2</v>
      </c>
      <c r="K34" s="158" t="s">
        <v>367</v>
      </c>
      <c r="L34" s="144">
        <f t="shared" si="1"/>
        <v>76.805778491171736</v>
      </c>
    </row>
    <row r="36" spans="1:14" ht="24" customHeight="1">
      <c r="A36" s="342" t="s">
        <v>368</v>
      </c>
      <c r="B36" s="342"/>
      <c r="C36" s="342"/>
      <c r="D36" s="342"/>
    </row>
    <row r="37" spans="1:14" ht="15.75" thickBot="1">
      <c r="A37" s="147" t="s">
        <v>286</v>
      </c>
      <c r="B37" s="149" t="s">
        <v>248</v>
      </c>
      <c r="C37" s="148" t="s">
        <v>249</v>
      </c>
      <c r="D37" s="149" t="s">
        <v>250</v>
      </c>
      <c r="E37" s="148" t="s">
        <v>287</v>
      </c>
      <c r="F37" s="148" t="s">
        <v>251</v>
      </c>
      <c r="G37" s="148" t="s">
        <v>80</v>
      </c>
      <c r="H37" s="148" t="s">
        <v>81</v>
      </c>
      <c r="I37" s="148" t="s">
        <v>252</v>
      </c>
      <c r="J37" s="148" t="s">
        <v>253</v>
      </c>
      <c r="K37" s="149" t="s">
        <v>254</v>
      </c>
      <c r="L37" s="168" t="s">
        <v>268</v>
      </c>
      <c r="M37" s="174" t="s">
        <v>267</v>
      </c>
      <c r="N37" s="174"/>
    </row>
    <row r="38" spans="1:14" ht="16.5" thickBot="1">
      <c r="A38" s="150">
        <v>1</v>
      </c>
      <c r="B38" s="152" t="s">
        <v>94</v>
      </c>
      <c r="C38" s="151">
        <v>2003</v>
      </c>
      <c r="D38" s="153" t="s">
        <v>117</v>
      </c>
      <c r="E38" s="151" t="s">
        <v>288</v>
      </c>
      <c r="F38" s="154">
        <v>1.4791666666666668E-2</v>
      </c>
      <c r="G38" s="151">
        <v>0</v>
      </c>
      <c r="H38" s="151">
        <v>0</v>
      </c>
      <c r="I38" s="151">
        <v>0</v>
      </c>
      <c r="J38" s="154">
        <v>1.4791666666666668E-2</v>
      </c>
      <c r="K38" s="152">
        <v>0</v>
      </c>
      <c r="L38" s="144">
        <f>+(2*$J$38-J38)*100/$J$38</f>
        <v>100</v>
      </c>
    </row>
    <row r="39" spans="1:14" ht="16.5" thickBot="1">
      <c r="A39" s="156">
        <v>2</v>
      </c>
      <c r="B39" s="158" t="s">
        <v>93</v>
      </c>
      <c r="C39" s="157">
        <v>2002</v>
      </c>
      <c r="D39" s="159" t="s">
        <v>118</v>
      </c>
      <c r="E39" s="157" t="s">
        <v>288</v>
      </c>
      <c r="F39" s="160">
        <v>1.5370370370370369E-2</v>
      </c>
      <c r="G39" s="157">
        <v>1</v>
      </c>
      <c r="H39" s="157">
        <v>1</v>
      </c>
      <c r="I39" s="157">
        <v>2</v>
      </c>
      <c r="J39" s="160">
        <v>1.5370370370370369E-2</v>
      </c>
      <c r="K39" s="158">
        <v>50</v>
      </c>
      <c r="L39" s="144"/>
      <c r="M39" s="144">
        <f>+(2*$J$39-J39)*100/$J$39</f>
        <v>100</v>
      </c>
    </row>
    <row r="40" spans="1:14" ht="16.5" thickBot="1">
      <c r="A40" s="150">
        <v>3</v>
      </c>
      <c r="B40" s="152" t="s">
        <v>50</v>
      </c>
      <c r="C40" s="151">
        <v>2001</v>
      </c>
      <c r="D40" s="153" t="s">
        <v>117</v>
      </c>
      <c r="E40" s="151" t="s">
        <v>288</v>
      </c>
      <c r="F40" s="154">
        <v>1.5497685185185186E-2</v>
      </c>
      <c r="G40" s="151">
        <v>1</v>
      </c>
      <c r="H40" s="151">
        <v>1</v>
      </c>
      <c r="I40" s="151">
        <v>2</v>
      </c>
      <c r="J40" s="154">
        <v>1.5497685185185186E-2</v>
      </c>
      <c r="K40" s="152" t="s">
        <v>369</v>
      </c>
      <c r="L40" s="144"/>
      <c r="M40" s="144">
        <f t="shared" ref="M40:M69" si="2">+(2*$J$39-J40)*100/$J$39</f>
        <v>99.171686746987945</v>
      </c>
    </row>
    <row r="41" spans="1:14" ht="16.5" thickBot="1">
      <c r="A41" s="156">
        <v>4</v>
      </c>
      <c r="B41" s="158" t="s">
        <v>44</v>
      </c>
      <c r="C41" s="157">
        <v>2001</v>
      </c>
      <c r="D41" s="159" t="s">
        <v>118</v>
      </c>
      <c r="E41" s="157" t="s">
        <v>288</v>
      </c>
      <c r="F41" s="160">
        <v>1.5509259259259257E-2</v>
      </c>
      <c r="G41" s="157">
        <v>1</v>
      </c>
      <c r="H41" s="157">
        <v>1</v>
      </c>
      <c r="I41" s="157">
        <v>2</v>
      </c>
      <c r="J41" s="160">
        <v>1.5509259259259257E-2</v>
      </c>
      <c r="K41" s="158" t="s">
        <v>370</v>
      </c>
      <c r="L41" s="144"/>
      <c r="M41" s="144">
        <f t="shared" si="2"/>
        <v>99.096385542168676</v>
      </c>
    </row>
    <row r="42" spans="1:14" ht="16.5" thickBot="1">
      <c r="A42" s="150">
        <v>5</v>
      </c>
      <c r="B42" s="152" t="s">
        <v>102</v>
      </c>
      <c r="C42" s="151">
        <v>2003</v>
      </c>
      <c r="D42" s="153" t="s">
        <v>17</v>
      </c>
      <c r="E42" s="151" t="s">
        <v>288</v>
      </c>
      <c r="F42" s="154">
        <v>1.579861111111111E-2</v>
      </c>
      <c r="G42" s="151">
        <v>0</v>
      </c>
      <c r="H42" s="151">
        <v>2</v>
      </c>
      <c r="I42" s="151">
        <v>2</v>
      </c>
      <c r="J42" s="154">
        <v>1.579861111111111E-2</v>
      </c>
      <c r="K42" s="152" t="s">
        <v>371</v>
      </c>
      <c r="L42" s="144">
        <f t="shared" ref="L42:L69" si="3">+(2*$J$38-J42)*100/$J$38</f>
        <v>93.192488262910814</v>
      </c>
      <c r="M42" s="144"/>
    </row>
    <row r="43" spans="1:14" ht="16.5" thickBot="1">
      <c r="A43" s="156">
        <v>6</v>
      </c>
      <c r="B43" s="158" t="s">
        <v>90</v>
      </c>
      <c r="C43" s="157">
        <v>2001</v>
      </c>
      <c r="D43" s="159" t="s">
        <v>18</v>
      </c>
      <c r="E43" s="157" t="s">
        <v>288</v>
      </c>
      <c r="F43" s="160">
        <v>1.5821759259259261E-2</v>
      </c>
      <c r="G43" s="157">
        <v>1</v>
      </c>
      <c r="H43" s="157">
        <v>1</v>
      </c>
      <c r="I43" s="157">
        <v>2</v>
      </c>
      <c r="J43" s="160">
        <v>1.5821759259259261E-2</v>
      </c>
      <c r="K43" s="158" t="s">
        <v>372</v>
      </c>
      <c r="L43" s="144"/>
      <c r="M43" s="144">
        <f t="shared" si="2"/>
        <v>97.063253012048165</v>
      </c>
    </row>
    <row r="44" spans="1:14" ht="16.5" thickBot="1">
      <c r="A44" s="150">
        <v>7</v>
      </c>
      <c r="B44" s="152" t="s">
        <v>95</v>
      </c>
      <c r="C44" s="151">
        <v>2003</v>
      </c>
      <c r="D44" s="153" t="s">
        <v>118</v>
      </c>
      <c r="E44" s="151" t="s">
        <v>288</v>
      </c>
      <c r="F44" s="154">
        <v>1.6006944444444445E-2</v>
      </c>
      <c r="G44" s="151">
        <v>2</v>
      </c>
      <c r="H44" s="151">
        <v>1</v>
      </c>
      <c r="I44" s="151">
        <v>3</v>
      </c>
      <c r="J44" s="154">
        <v>1.6006944444444445E-2</v>
      </c>
      <c r="K44" s="152" t="s">
        <v>373</v>
      </c>
      <c r="L44" s="144">
        <f t="shared" si="3"/>
        <v>91.784037558685455</v>
      </c>
      <c r="M44" s="144"/>
    </row>
    <row r="45" spans="1:14" ht="16.5" thickBot="1">
      <c r="A45" s="156">
        <v>8</v>
      </c>
      <c r="B45" s="158" t="s">
        <v>68</v>
      </c>
      <c r="C45" s="157">
        <v>2002</v>
      </c>
      <c r="D45" s="159" t="s">
        <v>117</v>
      </c>
      <c r="E45" s="157" t="s">
        <v>288</v>
      </c>
      <c r="F45" s="160">
        <v>1.6307870370370372E-2</v>
      </c>
      <c r="G45" s="157">
        <v>2</v>
      </c>
      <c r="H45" s="157">
        <v>1</v>
      </c>
      <c r="I45" s="157">
        <v>3</v>
      </c>
      <c r="J45" s="160">
        <v>1.6307870370370372E-2</v>
      </c>
      <c r="K45" s="158" t="s">
        <v>374</v>
      </c>
      <c r="L45" s="144"/>
      <c r="M45" s="144">
        <f t="shared" si="2"/>
        <v>93.900602409638537</v>
      </c>
    </row>
    <row r="46" spans="1:14" ht="16.5" thickBot="1">
      <c r="A46" s="150">
        <v>9</v>
      </c>
      <c r="B46" s="152" t="s">
        <v>43</v>
      </c>
      <c r="C46" s="151">
        <v>2001</v>
      </c>
      <c r="D46" s="153" t="s">
        <v>117</v>
      </c>
      <c r="E46" s="151" t="s">
        <v>288</v>
      </c>
      <c r="F46" s="154">
        <v>1.6319444444444445E-2</v>
      </c>
      <c r="G46" s="151">
        <v>1</v>
      </c>
      <c r="H46" s="151">
        <v>3</v>
      </c>
      <c r="I46" s="151">
        <v>4</v>
      </c>
      <c r="J46" s="154">
        <v>1.6319444444444445E-2</v>
      </c>
      <c r="K46" s="152" t="s">
        <v>375</v>
      </c>
      <c r="L46" s="144"/>
      <c r="M46" s="144">
        <f t="shared" si="2"/>
        <v>93.825301204819269</v>
      </c>
    </row>
    <row r="47" spans="1:14" ht="16.5" thickBot="1">
      <c r="A47" s="156">
        <v>10</v>
      </c>
      <c r="B47" s="158" t="s">
        <v>66</v>
      </c>
      <c r="C47" s="157">
        <v>2001</v>
      </c>
      <c r="D47" s="159" t="s">
        <v>18</v>
      </c>
      <c r="E47" s="157" t="s">
        <v>288</v>
      </c>
      <c r="F47" s="160">
        <v>1.6342592592592593E-2</v>
      </c>
      <c r="G47" s="157">
        <v>1</v>
      </c>
      <c r="H47" s="157">
        <v>2</v>
      </c>
      <c r="I47" s="157">
        <v>3</v>
      </c>
      <c r="J47" s="160">
        <v>1.6342592592592593E-2</v>
      </c>
      <c r="K47" s="158" t="s">
        <v>376</v>
      </c>
      <c r="L47" s="144"/>
      <c r="M47" s="144">
        <f t="shared" si="2"/>
        <v>93.674698795180717</v>
      </c>
    </row>
    <row r="48" spans="1:14" ht="16.5" thickBot="1">
      <c r="A48" s="150">
        <v>11</v>
      </c>
      <c r="B48" s="152" t="s">
        <v>269</v>
      </c>
      <c r="C48" s="151">
        <v>2002</v>
      </c>
      <c r="D48" s="153" t="s">
        <v>18</v>
      </c>
      <c r="E48" s="151" t="s">
        <v>288</v>
      </c>
      <c r="F48" s="154">
        <v>1.6377314814814813E-2</v>
      </c>
      <c r="G48" s="151">
        <v>1</v>
      </c>
      <c r="H48" s="151">
        <v>3</v>
      </c>
      <c r="I48" s="151">
        <v>4</v>
      </c>
      <c r="J48" s="154">
        <v>1.6377314814814813E-2</v>
      </c>
      <c r="K48" s="152" t="s">
        <v>377</v>
      </c>
      <c r="L48" s="144"/>
      <c r="M48" s="144">
        <f t="shared" si="2"/>
        <v>93.448795180722897</v>
      </c>
    </row>
    <row r="49" spans="1:13" ht="16.5" thickBot="1">
      <c r="A49" s="156">
        <v>12</v>
      </c>
      <c r="B49" s="158" t="s">
        <v>97</v>
      </c>
      <c r="C49" s="157">
        <v>2003</v>
      </c>
      <c r="D49" s="159" t="s">
        <v>118</v>
      </c>
      <c r="E49" s="157" t="s">
        <v>288</v>
      </c>
      <c r="F49" s="160">
        <v>1.6550925925925924E-2</v>
      </c>
      <c r="G49" s="157">
        <v>2</v>
      </c>
      <c r="H49" s="157">
        <v>4</v>
      </c>
      <c r="I49" s="157">
        <v>6</v>
      </c>
      <c r="J49" s="160">
        <v>1.6550925925925924E-2</v>
      </c>
      <c r="K49" s="158" t="s">
        <v>337</v>
      </c>
      <c r="L49" s="144">
        <f t="shared" si="3"/>
        <v>88.106416275430391</v>
      </c>
      <c r="M49" s="144"/>
    </row>
    <row r="50" spans="1:13" ht="16.5" thickBot="1">
      <c r="A50" s="150">
        <v>13</v>
      </c>
      <c r="B50" s="152" t="s">
        <v>122</v>
      </c>
      <c r="C50" s="151">
        <v>2003</v>
      </c>
      <c r="D50" s="153" t="s">
        <v>117</v>
      </c>
      <c r="E50" s="151" t="s">
        <v>288</v>
      </c>
      <c r="F50" s="154">
        <v>1.6736111111111111E-2</v>
      </c>
      <c r="G50" s="151">
        <v>1</v>
      </c>
      <c r="H50" s="151">
        <v>1</v>
      </c>
      <c r="I50" s="151">
        <v>2</v>
      </c>
      <c r="J50" s="154">
        <v>1.6736111111111111E-2</v>
      </c>
      <c r="K50" s="152" t="s">
        <v>378</v>
      </c>
      <c r="L50" s="144">
        <f t="shared" si="3"/>
        <v>86.854460093896719</v>
      </c>
      <c r="M50" s="144"/>
    </row>
    <row r="51" spans="1:13" ht="16.5" thickBot="1">
      <c r="A51" s="156">
        <v>14</v>
      </c>
      <c r="B51" s="158" t="s">
        <v>270</v>
      </c>
      <c r="C51" s="157">
        <v>2003</v>
      </c>
      <c r="D51" s="159" t="s">
        <v>379</v>
      </c>
      <c r="E51" s="157" t="s">
        <v>288</v>
      </c>
      <c r="F51" s="160">
        <v>1.6782407407407409E-2</v>
      </c>
      <c r="G51" s="157">
        <v>1</v>
      </c>
      <c r="H51" s="157">
        <v>3</v>
      </c>
      <c r="I51" s="157">
        <v>4</v>
      </c>
      <c r="J51" s="160">
        <v>1.6782407407407409E-2</v>
      </c>
      <c r="K51" s="158" t="s">
        <v>380</v>
      </c>
      <c r="L51" s="144">
        <f t="shared" si="3"/>
        <v>86.541471048513301</v>
      </c>
      <c r="M51" s="144"/>
    </row>
    <row r="52" spans="1:13" ht="16.5" thickBot="1">
      <c r="A52" s="150">
        <v>15</v>
      </c>
      <c r="B52" s="152" t="s">
        <v>99</v>
      </c>
      <c r="C52" s="151">
        <v>2003</v>
      </c>
      <c r="D52" s="153" t="s">
        <v>118</v>
      </c>
      <c r="E52" s="151" t="s">
        <v>288</v>
      </c>
      <c r="F52" s="154">
        <v>1.712962962962963E-2</v>
      </c>
      <c r="G52" s="151">
        <v>3</v>
      </c>
      <c r="H52" s="151">
        <v>3</v>
      </c>
      <c r="I52" s="151">
        <v>6</v>
      </c>
      <c r="J52" s="154">
        <v>1.712962962962963E-2</v>
      </c>
      <c r="K52" s="152" t="s">
        <v>381</v>
      </c>
      <c r="L52" s="144">
        <f t="shared" si="3"/>
        <v>84.194053208137731</v>
      </c>
      <c r="M52" s="144"/>
    </row>
    <row r="53" spans="1:13" ht="16.5" thickBot="1">
      <c r="A53" s="156">
        <v>16</v>
      </c>
      <c r="B53" s="158" t="s">
        <v>126</v>
      </c>
      <c r="C53" s="157">
        <v>2003</v>
      </c>
      <c r="D53" s="159" t="s">
        <v>18</v>
      </c>
      <c r="E53" s="157" t="s">
        <v>288</v>
      </c>
      <c r="F53" s="160">
        <v>1.7187499999999998E-2</v>
      </c>
      <c r="G53" s="157">
        <v>2</v>
      </c>
      <c r="H53" s="157">
        <v>3</v>
      </c>
      <c r="I53" s="157">
        <v>5</v>
      </c>
      <c r="J53" s="160">
        <v>1.7187499999999998E-2</v>
      </c>
      <c r="K53" s="158" t="s">
        <v>382</v>
      </c>
      <c r="L53" s="144">
        <f t="shared" si="3"/>
        <v>83.802816901408477</v>
      </c>
      <c r="M53" s="144"/>
    </row>
    <row r="54" spans="1:13" ht="16.5" thickBot="1">
      <c r="A54" s="150">
        <v>17</v>
      </c>
      <c r="B54" s="152" t="s">
        <v>62</v>
      </c>
      <c r="C54" s="151">
        <v>2002</v>
      </c>
      <c r="D54" s="153" t="s">
        <v>117</v>
      </c>
      <c r="E54" s="151" t="s">
        <v>288</v>
      </c>
      <c r="F54" s="154">
        <v>1.7210648148148149E-2</v>
      </c>
      <c r="G54" s="151">
        <v>1</v>
      </c>
      <c r="H54" s="151">
        <v>2</v>
      </c>
      <c r="I54" s="151">
        <v>3</v>
      </c>
      <c r="J54" s="154">
        <v>1.7210648148148149E-2</v>
      </c>
      <c r="K54" s="152" t="s">
        <v>383</v>
      </c>
      <c r="L54" s="144"/>
      <c r="M54" s="144">
        <f t="shared" si="2"/>
        <v>88.027108433734938</v>
      </c>
    </row>
    <row r="55" spans="1:13" ht="16.5" thickBot="1">
      <c r="A55" s="156">
        <v>18</v>
      </c>
      <c r="B55" s="158" t="s">
        <v>60</v>
      </c>
      <c r="C55" s="157">
        <v>2001</v>
      </c>
      <c r="D55" s="159" t="s">
        <v>18</v>
      </c>
      <c r="E55" s="157" t="s">
        <v>288</v>
      </c>
      <c r="F55" s="160">
        <v>1.7245370370370369E-2</v>
      </c>
      <c r="G55" s="157">
        <v>3</v>
      </c>
      <c r="H55" s="157">
        <v>0</v>
      </c>
      <c r="I55" s="157">
        <v>3</v>
      </c>
      <c r="J55" s="160">
        <v>1.7245370370370369E-2</v>
      </c>
      <c r="K55" s="158" t="s">
        <v>384</v>
      </c>
      <c r="L55" s="144"/>
      <c r="M55" s="144">
        <f t="shared" si="2"/>
        <v>87.801204819277118</v>
      </c>
    </row>
    <row r="56" spans="1:13" ht="16.5" thickBot="1">
      <c r="A56" s="150">
        <v>19</v>
      </c>
      <c r="B56" s="152" t="s">
        <v>127</v>
      </c>
      <c r="C56" s="151">
        <v>2003</v>
      </c>
      <c r="D56" s="153" t="s">
        <v>117</v>
      </c>
      <c r="E56" s="151" t="s">
        <v>288</v>
      </c>
      <c r="F56" s="154">
        <v>1.7881944444444443E-2</v>
      </c>
      <c r="G56" s="151">
        <v>3</v>
      </c>
      <c r="H56" s="151">
        <v>2</v>
      </c>
      <c r="I56" s="151">
        <v>5</v>
      </c>
      <c r="J56" s="154">
        <v>1.7881944444444443E-2</v>
      </c>
      <c r="K56" s="152" t="s">
        <v>331</v>
      </c>
      <c r="L56" s="144">
        <f t="shared" si="3"/>
        <v>79.107981220657294</v>
      </c>
      <c r="M56" s="144"/>
    </row>
    <row r="57" spans="1:13" ht="16.5" thickBot="1">
      <c r="A57" s="156">
        <v>20</v>
      </c>
      <c r="B57" s="158" t="s">
        <v>98</v>
      </c>
      <c r="C57" s="157">
        <v>2002</v>
      </c>
      <c r="D57" s="159" t="s">
        <v>117</v>
      </c>
      <c r="E57" s="157" t="s">
        <v>288</v>
      </c>
      <c r="F57" s="160">
        <v>1.800925925925926E-2</v>
      </c>
      <c r="G57" s="157">
        <v>1</v>
      </c>
      <c r="H57" s="157">
        <v>0</v>
      </c>
      <c r="I57" s="157">
        <v>1</v>
      </c>
      <c r="J57" s="160">
        <v>1.800925925925926E-2</v>
      </c>
      <c r="K57" s="158" t="s">
        <v>298</v>
      </c>
      <c r="L57" s="144"/>
      <c r="M57" s="144">
        <f t="shared" si="2"/>
        <v>82.831325301204814</v>
      </c>
    </row>
    <row r="58" spans="1:13" ht="16.5" thickBot="1">
      <c r="A58" s="150">
        <v>21</v>
      </c>
      <c r="B58" s="152" t="s">
        <v>67</v>
      </c>
      <c r="C58" s="151">
        <v>2002</v>
      </c>
      <c r="D58" s="153" t="s">
        <v>118</v>
      </c>
      <c r="E58" s="151" t="s">
        <v>288</v>
      </c>
      <c r="F58" s="154">
        <v>1.8124999999999999E-2</v>
      </c>
      <c r="G58" s="151">
        <v>4</v>
      </c>
      <c r="H58" s="151">
        <v>2</v>
      </c>
      <c r="I58" s="151">
        <v>6</v>
      </c>
      <c r="J58" s="154">
        <v>1.8124999999999999E-2</v>
      </c>
      <c r="K58" s="152" t="s">
        <v>385</v>
      </c>
      <c r="L58" s="144"/>
      <c r="M58" s="144">
        <f t="shared" si="2"/>
        <v>82.078313253012041</v>
      </c>
    </row>
    <row r="59" spans="1:13" ht="16.5" thickBot="1">
      <c r="A59" s="156">
        <v>22</v>
      </c>
      <c r="B59" s="158" t="s">
        <v>51</v>
      </c>
      <c r="C59" s="157">
        <v>2002</v>
      </c>
      <c r="D59" s="159" t="s">
        <v>120</v>
      </c>
      <c r="E59" s="157" t="s">
        <v>288</v>
      </c>
      <c r="F59" s="160">
        <v>1.6793981481481483E-2</v>
      </c>
      <c r="G59" s="157">
        <v>3</v>
      </c>
      <c r="H59" s="157">
        <v>3</v>
      </c>
      <c r="I59" s="157">
        <v>6</v>
      </c>
      <c r="J59" s="160">
        <v>1.818287037037037E-2</v>
      </c>
      <c r="K59" s="158" t="s">
        <v>386</v>
      </c>
      <c r="L59" s="144"/>
      <c r="M59" s="144">
        <f t="shared" si="2"/>
        <v>81.701807228915655</v>
      </c>
    </row>
    <row r="60" spans="1:13" ht="16.5" thickBot="1">
      <c r="A60" s="150">
        <v>23</v>
      </c>
      <c r="B60" s="152" t="s">
        <v>100</v>
      </c>
      <c r="C60" s="151">
        <v>2003</v>
      </c>
      <c r="D60" s="153" t="s">
        <v>117</v>
      </c>
      <c r="E60" s="151" t="s">
        <v>288</v>
      </c>
      <c r="F60" s="154">
        <v>1.8252314814814815E-2</v>
      </c>
      <c r="G60" s="151">
        <v>2</v>
      </c>
      <c r="H60" s="151">
        <v>1</v>
      </c>
      <c r="I60" s="151">
        <v>3</v>
      </c>
      <c r="J60" s="154">
        <v>1.8252314814814815E-2</v>
      </c>
      <c r="K60" s="152" t="s">
        <v>387</v>
      </c>
      <c r="L60" s="144">
        <f t="shared" si="3"/>
        <v>76.604068857589994</v>
      </c>
      <c r="M60" s="144"/>
    </row>
    <row r="61" spans="1:13" ht="16.5" thickBot="1">
      <c r="A61" s="156">
        <v>24</v>
      </c>
      <c r="B61" s="158" t="s">
        <v>273</v>
      </c>
      <c r="C61" s="157">
        <v>2002</v>
      </c>
      <c r="D61" s="159" t="s">
        <v>17</v>
      </c>
      <c r="E61" s="157" t="s">
        <v>288</v>
      </c>
      <c r="F61" s="160">
        <v>1.8680555555555554E-2</v>
      </c>
      <c r="G61" s="157">
        <v>2</v>
      </c>
      <c r="H61" s="157">
        <v>3</v>
      </c>
      <c r="I61" s="157">
        <v>5</v>
      </c>
      <c r="J61" s="160">
        <v>1.8680555555555554E-2</v>
      </c>
      <c r="K61" s="158" t="s">
        <v>388</v>
      </c>
      <c r="L61" s="144"/>
      <c r="M61" s="144">
        <f t="shared" si="2"/>
        <v>78.463855421686745</v>
      </c>
    </row>
    <row r="62" spans="1:13" ht="16.5" thickBot="1">
      <c r="A62" s="150">
        <v>24</v>
      </c>
      <c r="B62" s="152" t="s">
        <v>101</v>
      </c>
      <c r="C62" s="151">
        <v>2003</v>
      </c>
      <c r="D62" s="153" t="s">
        <v>18</v>
      </c>
      <c r="E62" s="151" t="s">
        <v>288</v>
      </c>
      <c r="F62" s="154">
        <v>1.8680555555555554E-2</v>
      </c>
      <c r="G62" s="151">
        <v>2</v>
      </c>
      <c r="H62" s="151">
        <v>2</v>
      </c>
      <c r="I62" s="151">
        <v>4</v>
      </c>
      <c r="J62" s="154">
        <v>1.8680555555555554E-2</v>
      </c>
      <c r="K62" s="152" t="s">
        <v>388</v>
      </c>
      <c r="L62" s="144">
        <f t="shared" si="3"/>
        <v>73.708920187793439</v>
      </c>
      <c r="M62" s="144"/>
    </row>
    <row r="63" spans="1:13" ht="16.5" thickBot="1">
      <c r="A63" s="156">
        <v>26</v>
      </c>
      <c r="B63" s="158" t="s">
        <v>92</v>
      </c>
      <c r="C63" s="157">
        <v>2003</v>
      </c>
      <c r="D63" s="159" t="s">
        <v>117</v>
      </c>
      <c r="E63" s="157" t="s">
        <v>288</v>
      </c>
      <c r="F63" s="160">
        <v>1.8692129629629631E-2</v>
      </c>
      <c r="G63" s="157">
        <v>1</v>
      </c>
      <c r="H63" s="157">
        <v>3</v>
      </c>
      <c r="I63" s="157">
        <v>4</v>
      </c>
      <c r="J63" s="160">
        <v>1.8692129629629631E-2</v>
      </c>
      <c r="K63" s="158" t="s">
        <v>389</v>
      </c>
      <c r="L63" s="144">
        <f t="shared" si="3"/>
        <v>73.630672926447573</v>
      </c>
      <c r="M63" s="144"/>
    </row>
    <row r="64" spans="1:13" ht="16.5" thickBot="1">
      <c r="A64" s="150">
        <v>27</v>
      </c>
      <c r="B64" s="152" t="s">
        <v>128</v>
      </c>
      <c r="C64" s="151">
        <v>2003</v>
      </c>
      <c r="D64" s="153" t="s">
        <v>117</v>
      </c>
      <c r="E64" s="151" t="s">
        <v>288</v>
      </c>
      <c r="F64" s="154">
        <v>1.9745370370370371E-2</v>
      </c>
      <c r="G64" s="151">
        <v>2</v>
      </c>
      <c r="H64" s="151">
        <v>3</v>
      </c>
      <c r="I64" s="151">
        <v>5</v>
      </c>
      <c r="J64" s="154">
        <v>1.9745370370370371E-2</v>
      </c>
      <c r="K64" s="152" t="s">
        <v>390</v>
      </c>
      <c r="L64" s="144">
        <f t="shared" si="3"/>
        <v>66.51017214397497</v>
      </c>
      <c r="M64" s="144"/>
    </row>
    <row r="65" spans="1:13" ht="16.5" thickBot="1">
      <c r="A65" s="156">
        <v>28</v>
      </c>
      <c r="B65" s="158" t="s">
        <v>228</v>
      </c>
      <c r="C65" s="157">
        <v>2003</v>
      </c>
      <c r="D65" s="159" t="s">
        <v>117</v>
      </c>
      <c r="E65" s="157" t="s">
        <v>288</v>
      </c>
      <c r="F65" s="160">
        <v>2.0092592592592592E-2</v>
      </c>
      <c r="G65" s="157">
        <v>2</v>
      </c>
      <c r="H65" s="157">
        <v>1</v>
      </c>
      <c r="I65" s="157">
        <v>3</v>
      </c>
      <c r="J65" s="160">
        <v>2.0092592592592592E-2</v>
      </c>
      <c r="K65" s="158" t="s">
        <v>391</v>
      </c>
      <c r="L65" s="144">
        <f t="shared" si="3"/>
        <v>64.162754303599385</v>
      </c>
      <c r="M65" s="144"/>
    </row>
    <row r="66" spans="1:13" ht="16.5" thickBot="1">
      <c r="A66" s="150">
        <v>29</v>
      </c>
      <c r="B66" s="152" t="s">
        <v>125</v>
      </c>
      <c r="C66" s="151">
        <v>2003</v>
      </c>
      <c r="D66" s="153" t="s">
        <v>120</v>
      </c>
      <c r="E66" s="151" t="s">
        <v>288</v>
      </c>
      <c r="F66" s="154">
        <v>2.028935185185185E-2</v>
      </c>
      <c r="G66" s="151">
        <v>3</v>
      </c>
      <c r="H66" s="151">
        <v>1</v>
      </c>
      <c r="I66" s="151">
        <v>4</v>
      </c>
      <c r="J66" s="154">
        <v>2.028935185185185E-2</v>
      </c>
      <c r="K66" s="152" t="s">
        <v>392</v>
      </c>
      <c r="L66" s="144">
        <f t="shared" si="3"/>
        <v>62.832550860719898</v>
      </c>
      <c r="M66" s="144"/>
    </row>
    <row r="67" spans="1:13" ht="16.5" thickBot="1">
      <c r="A67" s="156">
        <v>30</v>
      </c>
      <c r="B67" s="158" t="s">
        <v>393</v>
      </c>
      <c r="C67" s="157"/>
      <c r="D67" s="159" t="s">
        <v>120</v>
      </c>
      <c r="E67" s="157" t="s">
        <v>288</v>
      </c>
      <c r="F67" s="160">
        <v>2.0555555555555556E-2</v>
      </c>
      <c r="G67" s="157">
        <v>1</v>
      </c>
      <c r="H67" s="157">
        <v>3</v>
      </c>
      <c r="I67" s="157">
        <v>4</v>
      </c>
      <c r="J67" s="160">
        <v>2.0555555555555556E-2</v>
      </c>
      <c r="K67" s="158" t="s">
        <v>394</v>
      </c>
      <c r="L67" s="144"/>
      <c r="M67" s="144">
        <f t="shared" si="2"/>
        <v>66.265060240963834</v>
      </c>
    </row>
    <row r="68" spans="1:13" ht="16.5" thickBot="1">
      <c r="A68" s="150">
        <v>31</v>
      </c>
      <c r="B68" s="152" t="s">
        <v>395</v>
      </c>
      <c r="C68" s="151">
        <v>2002</v>
      </c>
      <c r="D68" s="153" t="s">
        <v>18</v>
      </c>
      <c r="E68" s="151" t="s">
        <v>288</v>
      </c>
      <c r="F68" s="154">
        <v>2.1111111111111108E-2</v>
      </c>
      <c r="G68" s="151">
        <v>3</v>
      </c>
      <c r="H68" s="151">
        <v>3</v>
      </c>
      <c r="I68" s="151">
        <v>6</v>
      </c>
      <c r="J68" s="154">
        <v>2.1111111111111108E-2</v>
      </c>
      <c r="K68" s="152" t="s">
        <v>396</v>
      </c>
      <c r="L68" s="144"/>
      <c r="M68" s="144">
        <f t="shared" si="2"/>
        <v>62.650602409638559</v>
      </c>
    </row>
    <row r="69" spans="1:13" ht="16.5" thickBot="1">
      <c r="A69" s="162">
        <v>32</v>
      </c>
      <c r="B69" s="164" t="s">
        <v>397</v>
      </c>
      <c r="C69" s="163"/>
      <c r="D69" s="165" t="s">
        <v>17</v>
      </c>
      <c r="E69" s="163" t="s">
        <v>288</v>
      </c>
      <c r="F69" s="166">
        <v>2.2361111111111113E-2</v>
      </c>
      <c r="G69" s="163">
        <v>1</v>
      </c>
      <c r="H69" s="163">
        <v>4</v>
      </c>
      <c r="I69" s="163">
        <v>5</v>
      </c>
      <c r="J69" s="166">
        <v>2.2361111111111113E-2</v>
      </c>
      <c r="K69" s="164" t="s">
        <v>398</v>
      </c>
      <c r="L69" s="144">
        <f t="shared" si="3"/>
        <v>48.826291079812208</v>
      </c>
      <c r="M69" s="144">
        <f t="shared" si="2"/>
        <v>54.518072289156606</v>
      </c>
    </row>
  </sheetData>
  <mergeCells count="4">
    <mergeCell ref="A1:E1"/>
    <mergeCell ref="A21:D21"/>
    <mergeCell ref="A18:B18"/>
    <mergeCell ref="A36:D36"/>
  </mergeCells>
  <hyperlinks>
    <hyperlink ref="D3" r:id="rId1" location="/kluby/11" display="https://evidence.biatlon.cz/ - /kluby/11"/>
    <hyperlink ref="D4" r:id="rId2" location="/kluby/11" display="https://evidence.biatlon.cz/ - /kluby/11"/>
    <hyperlink ref="D5" r:id="rId3" location="/kluby/111" display="https://evidence.biatlon.cz/ - /kluby/111"/>
    <hyperlink ref="D6" r:id="rId4" location="/kluby/111" display="https://evidence.biatlon.cz/ - /kluby/111"/>
    <hyperlink ref="D7" r:id="rId5" location="/kluby/141" display="https://evidence.biatlon.cz/ - /kluby/141"/>
    <hyperlink ref="D8" r:id="rId6" location="/kluby/111" display="https://evidence.biatlon.cz/ - /kluby/111"/>
    <hyperlink ref="D9" r:id="rId7" location="/kluby/191" display="https://evidence.biatlon.cz/ - /kluby/191"/>
    <hyperlink ref="D10" r:id="rId8" location="/kluby/191" display="https://evidence.biatlon.cz/ - /kluby/191"/>
    <hyperlink ref="D11" r:id="rId9" location="/kluby/11" display="https://evidence.biatlon.cz/ - /kluby/11"/>
    <hyperlink ref="D12" r:id="rId10" location="/kluby/111" display="https://evidence.biatlon.cz/ - /kluby/111"/>
    <hyperlink ref="D13" r:id="rId11" location="/kluby/111" display="/kluby/111"/>
    <hyperlink ref="D14" r:id="rId12" location="/kluby/33" display="https://evidence.biatlon.cz/ - /kluby/33"/>
    <hyperlink ref="D15" r:id="rId13" location="/kluby/111" display="https://evidence.biatlon.cz/ - /kluby/111"/>
    <hyperlink ref="D16" r:id="rId14" location="/kluby/111" display="https://evidence.biatlon.cz/ - /kluby/111"/>
    <hyperlink ref="D17" r:id="rId15" location="/kluby/137" display="https://evidence.biatlon.cz/ - /kluby/137"/>
    <hyperlink ref="D23" r:id="rId16" location="/kluby/11" display="https://evidence.biatlon.cz/ - /kluby/11"/>
    <hyperlink ref="D24" r:id="rId17" location="/kluby/33" display="https://evidence.biatlon.cz/ - /kluby/33"/>
    <hyperlink ref="D25" r:id="rId18" location="/kluby/111" display="https://evidence.biatlon.cz/ - /kluby/111"/>
    <hyperlink ref="D26" r:id="rId19" location="/kluby/137" display="https://evidence.biatlon.cz/ - /kluby/137"/>
    <hyperlink ref="D27" r:id="rId20" location="/kluby/33" display="https://evidence.biatlon.cz/ - /kluby/33"/>
    <hyperlink ref="D28" r:id="rId21" location="/kluby/204" display="https://evidence.biatlon.cz/ - /kluby/204"/>
    <hyperlink ref="D29" r:id="rId22" location="/kluby/137" display="https://evidence.biatlon.cz/ - /kluby/137"/>
    <hyperlink ref="D30" r:id="rId23" location="/kluby/33" display="https://evidence.biatlon.cz/ - /kluby/33"/>
    <hyperlink ref="D31" r:id="rId24" location="/kluby/198" display="https://evidence.biatlon.cz/ - /kluby/198"/>
    <hyperlink ref="D32" r:id="rId25" location="/kluby/137" display="https://evidence.biatlon.cz/ - /kluby/137"/>
    <hyperlink ref="D33" r:id="rId26" location="/kluby/33" display="https://evidence.biatlon.cz/ - /kluby/33"/>
    <hyperlink ref="D34" r:id="rId27" location="/kluby/137" display="https://evidence.biatlon.cz/ - /kluby/137"/>
    <hyperlink ref="D38" r:id="rId28" location="/kluby/33" display="https://evidence.biatlon.cz/ - /kluby/33"/>
    <hyperlink ref="D39" r:id="rId29" location="/kluby/137" display="https://evidence.biatlon.cz/ - /kluby/137"/>
    <hyperlink ref="D40" r:id="rId30" location="/kluby/33" display="https://evidence.biatlon.cz/ - /kluby/33"/>
    <hyperlink ref="D41" r:id="rId31" location="/kluby/137" display="https://evidence.biatlon.cz/ - /kluby/137"/>
    <hyperlink ref="D42" r:id="rId32" location="/kluby/11" display="https://evidence.biatlon.cz/ - /kluby/11"/>
    <hyperlink ref="D43" r:id="rId33" location="/kluby/111" display="https://evidence.biatlon.cz/ - /kluby/111"/>
    <hyperlink ref="D44" r:id="rId34" location="/kluby/137" display="https://evidence.biatlon.cz/ - /kluby/137"/>
    <hyperlink ref="D45" r:id="rId35" location="/kluby/33" display="https://evidence.biatlon.cz/ - /kluby/33"/>
    <hyperlink ref="D46" r:id="rId36" location="/kluby/33" display="https://evidence.biatlon.cz/ - /kluby/33"/>
    <hyperlink ref="D47" r:id="rId37" location="/kluby/111" display="https://evidence.biatlon.cz/ - /kluby/111"/>
    <hyperlink ref="D48" r:id="rId38" location="/kluby/111" display="https://evidence.biatlon.cz/ - /kluby/111"/>
    <hyperlink ref="D49" r:id="rId39" location="/kluby/137" display="https://evidence.biatlon.cz/ - /kluby/137"/>
    <hyperlink ref="D50" r:id="rId40" location="/kluby/33" display="https://evidence.biatlon.cz/ - /kluby/33"/>
    <hyperlink ref="D51" r:id="rId41" location="/kluby/84" display="https://evidence.biatlon.cz/ - /kluby/84"/>
    <hyperlink ref="D52" r:id="rId42" location="/kluby/137" display="https://evidence.biatlon.cz/ - /kluby/137"/>
    <hyperlink ref="D53" r:id="rId43" location="/kluby/111" display="https://evidence.biatlon.cz/ - /kluby/111"/>
    <hyperlink ref="D54" r:id="rId44" location="/kluby/33" display="https://evidence.biatlon.cz/ - /kluby/33"/>
    <hyperlink ref="D55" r:id="rId45" location="/kluby/111" display="https://evidence.biatlon.cz/ - /kluby/111"/>
    <hyperlink ref="D56" r:id="rId46" location="/kluby/33" display="https://evidence.biatlon.cz/ - /kluby/33"/>
    <hyperlink ref="D57" r:id="rId47" location="/kluby/33" display="https://evidence.biatlon.cz/ - /kluby/33"/>
    <hyperlink ref="D58" r:id="rId48" location="/kluby/137" display="https://evidence.biatlon.cz/ - /kluby/137"/>
    <hyperlink ref="D59" r:id="rId49" location="/kluby/113" display="https://evidence.biatlon.cz/ - /kluby/113"/>
    <hyperlink ref="D60" r:id="rId50" location="/kluby/33" display="https://evidence.biatlon.cz/ - /kluby/33"/>
    <hyperlink ref="D61" r:id="rId51" location="/kluby/11" display="https://evidence.biatlon.cz/ - /kluby/11"/>
    <hyperlink ref="D62" r:id="rId52" location="/kluby/111" display="https://evidence.biatlon.cz/ - /kluby/111"/>
    <hyperlink ref="D63" r:id="rId53" location="/kluby/33" display="https://evidence.biatlon.cz/ - /kluby/33"/>
    <hyperlink ref="D64" r:id="rId54" location="/kluby/33" display="https://evidence.biatlon.cz/ - /kluby/33"/>
    <hyperlink ref="D65" r:id="rId55" location="/kluby/33" display="https://evidence.biatlon.cz/ - /kluby/33"/>
    <hyperlink ref="D66" r:id="rId56" location="/kluby/113" display="https://evidence.biatlon.cz/ - /kluby/113"/>
    <hyperlink ref="D67" r:id="rId57" location="/kluby/113" display="https://evidence.biatlon.cz/ - /kluby/113"/>
    <hyperlink ref="D68" r:id="rId58" location="/kluby/111" display="https://evidence.biatlon.cz/ - /kluby/111"/>
    <hyperlink ref="D69" r:id="rId59" location="/kluby/11" display="https://evidence.biatlon.cz/ - /kluby/11"/>
  </hyperlinks>
  <pageMargins left="0.70866141732283472" right="0.70866141732283472" top="0.78740157480314965" bottom="0.78740157480314965" header="0.31496062992125984" footer="0.31496062992125984"/>
  <pageSetup paperSize="9" scale="43" orientation="landscape" verticalDpi="0" r:id="rId6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2"/>
  <sheetViews>
    <sheetView topLeftCell="A25" workbookViewId="0">
      <selection sqref="A1:C1"/>
    </sheetView>
  </sheetViews>
  <sheetFormatPr defaultRowHeight="15"/>
  <cols>
    <col min="2" max="2" width="20.85546875" customWidth="1"/>
    <col min="4" max="4" width="14.85546875" customWidth="1"/>
    <col min="6" max="6" width="11.7109375" customWidth="1"/>
    <col min="10" max="10" width="15.140625" customWidth="1"/>
    <col min="11" max="11" width="14.28515625" customWidth="1"/>
    <col min="12" max="12" width="9.140625" style="142"/>
  </cols>
  <sheetData>
    <row r="1" spans="1:13" ht="37.5" customHeight="1">
      <c r="A1" s="342" t="s">
        <v>285</v>
      </c>
      <c r="B1" s="342"/>
      <c r="C1" s="342"/>
    </row>
    <row r="2" spans="1:13" ht="15.75" thickBot="1">
      <c r="A2" s="147" t="s">
        <v>286</v>
      </c>
      <c r="B2" s="149" t="s">
        <v>248</v>
      </c>
      <c r="C2" s="148" t="s">
        <v>249</v>
      </c>
      <c r="D2" s="149" t="s">
        <v>250</v>
      </c>
      <c r="E2" s="148" t="s">
        <v>287</v>
      </c>
      <c r="F2" s="148" t="s">
        <v>251</v>
      </c>
      <c r="G2" s="148" t="s">
        <v>80</v>
      </c>
      <c r="H2" s="148" t="s">
        <v>81</v>
      </c>
      <c r="I2" s="148" t="s">
        <v>252</v>
      </c>
      <c r="J2" s="148" t="s">
        <v>253</v>
      </c>
      <c r="K2" s="149" t="s">
        <v>254</v>
      </c>
      <c r="L2" s="167" t="s">
        <v>242</v>
      </c>
      <c r="M2" s="174" t="s">
        <v>257</v>
      </c>
    </row>
    <row r="3" spans="1:13" ht="16.5" thickBot="1">
      <c r="A3" s="150">
        <v>1</v>
      </c>
      <c r="B3" s="152" t="s">
        <v>57</v>
      </c>
      <c r="C3" s="151">
        <v>2002</v>
      </c>
      <c r="D3" s="153" t="s">
        <v>17</v>
      </c>
      <c r="E3" s="151" t="s">
        <v>288</v>
      </c>
      <c r="F3" s="154">
        <v>1.923611111111111E-2</v>
      </c>
      <c r="G3" s="151">
        <v>1</v>
      </c>
      <c r="H3" s="151">
        <v>3</v>
      </c>
      <c r="I3" s="151">
        <v>4</v>
      </c>
      <c r="J3" s="154">
        <v>1.923611111111111E-2</v>
      </c>
      <c r="K3" s="152">
        <v>0</v>
      </c>
      <c r="L3" s="144">
        <f>+(2*$J$3-J3)*100/$J$3</f>
        <v>100</v>
      </c>
    </row>
    <row r="4" spans="1:13" ht="16.5" thickBot="1">
      <c r="A4" s="156">
        <v>2</v>
      </c>
      <c r="B4" s="158" t="s">
        <v>107</v>
      </c>
      <c r="C4" s="157">
        <v>2003</v>
      </c>
      <c r="D4" s="159" t="s">
        <v>17</v>
      </c>
      <c r="E4" s="157" t="s">
        <v>288</v>
      </c>
      <c r="F4" s="160">
        <v>2.0393518518518519E-2</v>
      </c>
      <c r="G4" s="157">
        <v>1</v>
      </c>
      <c r="H4" s="157">
        <v>1</v>
      </c>
      <c r="I4" s="157">
        <v>2</v>
      </c>
      <c r="J4" s="160">
        <v>2.0393518518518519E-2</v>
      </c>
      <c r="K4" s="158" t="s">
        <v>289</v>
      </c>
      <c r="L4" s="144"/>
      <c r="M4" s="144">
        <f>+(2*$J$4-J4)*100/$J$4</f>
        <v>100.00000000000001</v>
      </c>
    </row>
    <row r="5" spans="1:13" ht="16.5" thickBot="1">
      <c r="A5" s="150">
        <v>3</v>
      </c>
      <c r="B5" s="152" t="s">
        <v>129</v>
      </c>
      <c r="C5" s="151">
        <v>2001</v>
      </c>
      <c r="D5" s="153" t="s">
        <v>117</v>
      </c>
      <c r="E5" s="151" t="s">
        <v>288</v>
      </c>
      <c r="F5" s="154">
        <v>2.0868055555555556E-2</v>
      </c>
      <c r="G5" s="151">
        <v>1</v>
      </c>
      <c r="H5" s="151">
        <v>0</v>
      </c>
      <c r="I5" s="151">
        <v>1</v>
      </c>
      <c r="J5" s="154">
        <v>2.0868055555555556E-2</v>
      </c>
      <c r="K5" s="152" t="s">
        <v>290</v>
      </c>
      <c r="L5" s="144">
        <f t="shared" ref="L5:L27" si="0">+(2*$J$3-J5)*100/$J$3</f>
        <v>91.5162454873646</v>
      </c>
      <c r="M5" s="144"/>
    </row>
    <row r="6" spans="1:13" ht="16.5" thickBot="1">
      <c r="A6" s="156">
        <v>4</v>
      </c>
      <c r="B6" s="158" t="s">
        <v>131</v>
      </c>
      <c r="C6" s="157">
        <v>2003</v>
      </c>
      <c r="D6" s="159" t="s">
        <v>17</v>
      </c>
      <c r="E6" s="157" t="s">
        <v>288</v>
      </c>
      <c r="F6" s="160">
        <v>2.0937499999999998E-2</v>
      </c>
      <c r="G6" s="157">
        <v>0</v>
      </c>
      <c r="H6" s="157">
        <v>1</v>
      </c>
      <c r="I6" s="157">
        <v>1</v>
      </c>
      <c r="J6" s="160">
        <v>2.0937499999999998E-2</v>
      </c>
      <c r="K6" s="158" t="s">
        <v>291</v>
      </c>
      <c r="L6" s="144"/>
      <c r="M6" s="144">
        <f>+(2*$J$4-J6)*100/$J$4</f>
        <v>97.332576617480157</v>
      </c>
    </row>
    <row r="7" spans="1:13" ht="16.5" thickBot="1">
      <c r="A7" s="150">
        <v>5</v>
      </c>
      <c r="B7" s="152" t="s">
        <v>47</v>
      </c>
      <c r="C7" s="151">
        <v>2001</v>
      </c>
      <c r="D7" s="153" t="s">
        <v>118</v>
      </c>
      <c r="E7" s="151" t="s">
        <v>288</v>
      </c>
      <c r="F7" s="154">
        <v>2.1307870370370369E-2</v>
      </c>
      <c r="G7" s="151">
        <v>1</v>
      </c>
      <c r="H7" s="151">
        <v>2</v>
      </c>
      <c r="I7" s="151">
        <v>3</v>
      </c>
      <c r="J7" s="154">
        <v>2.1307870370370369E-2</v>
      </c>
      <c r="K7" s="152" t="s">
        <v>292</v>
      </c>
      <c r="L7" s="144">
        <f t="shared" si="0"/>
        <v>89.229843561973524</v>
      </c>
      <c r="M7" s="144"/>
    </row>
    <row r="8" spans="1:13" ht="16.5" thickBot="1">
      <c r="A8" s="162">
        <v>6</v>
      </c>
      <c r="B8" s="164" t="s">
        <v>108</v>
      </c>
      <c r="C8" s="163">
        <v>2002</v>
      </c>
      <c r="D8" s="165" t="s">
        <v>18</v>
      </c>
      <c r="E8" s="163" t="s">
        <v>288</v>
      </c>
      <c r="F8" s="166">
        <v>2.1678240740740738E-2</v>
      </c>
      <c r="G8" s="163">
        <v>1</v>
      </c>
      <c r="H8" s="163">
        <v>3</v>
      </c>
      <c r="I8" s="163">
        <v>4</v>
      </c>
      <c r="J8" s="166">
        <v>2.1678240740740738E-2</v>
      </c>
      <c r="K8" s="164" t="s">
        <v>293</v>
      </c>
      <c r="L8" s="144">
        <f t="shared" si="0"/>
        <v>87.30445246690735</v>
      </c>
      <c r="M8" s="144"/>
    </row>
    <row r="9" spans="1:13" ht="16.5" thickBot="1">
      <c r="A9" s="150">
        <v>7</v>
      </c>
      <c r="B9" s="152" t="s">
        <v>46</v>
      </c>
      <c r="C9" s="151">
        <v>2001</v>
      </c>
      <c r="D9" s="153" t="s">
        <v>118</v>
      </c>
      <c r="E9" s="151" t="s">
        <v>288</v>
      </c>
      <c r="F9" s="154">
        <v>2.1724537037037039E-2</v>
      </c>
      <c r="G9" s="151">
        <v>0</v>
      </c>
      <c r="H9" s="151">
        <v>0</v>
      </c>
      <c r="I9" s="151">
        <v>0</v>
      </c>
      <c r="J9" s="154">
        <v>2.1724537037037039E-2</v>
      </c>
      <c r="K9" s="152" t="s">
        <v>294</v>
      </c>
      <c r="L9" s="144">
        <f t="shared" si="0"/>
        <v>87.063778580024049</v>
      </c>
      <c r="M9" s="144"/>
    </row>
    <row r="10" spans="1:13" ht="16.5" thickBot="1">
      <c r="A10" s="156">
        <v>8</v>
      </c>
      <c r="B10" s="158" t="s">
        <v>106</v>
      </c>
      <c r="C10" s="157">
        <v>2001</v>
      </c>
      <c r="D10" s="159" t="s">
        <v>118</v>
      </c>
      <c r="E10" s="157" t="s">
        <v>288</v>
      </c>
      <c r="F10" s="160">
        <v>2.2164351851851852E-2</v>
      </c>
      <c r="G10" s="157">
        <v>0</v>
      </c>
      <c r="H10" s="157">
        <v>1</v>
      </c>
      <c r="I10" s="157">
        <v>1</v>
      </c>
      <c r="J10" s="160">
        <v>2.2164351851851852E-2</v>
      </c>
      <c r="K10" s="158" t="s">
        <v>295</v>
      </c>
      <c r="L10" s="144">
        <f t="shared" si="0"/>
        <v>84.77737665463296</v>
      </c>
      <c r="M10" s="144"/>
    </row>
    <row r="11" spans="1:13" ht="16.5" thickBot="1">
      <c r="A11" s="150">
        <v>9</v>
      </c>
      <c r="B11" s="152" t="s">
        <v>56</v>
      </c>
      <c r="C11" s="151">
        <v>2001</v>
      </c>
      <c r="D11" s="153" t="s">
        <v>118</v>
      </c>
      <c r="E11" s="151" t="s">
        <v>288</v>
      </c>
      <c r="F11" s="154">
        <v>2.2222222222222223E-2</v>
      </c>
      <c r="G11" s="151">
        <v>4</v>
      </c>
      <c r="H11" s="151">
        <v>1</v>
      </c>
      <c r="I11" s="151">
        <v>5</v>
      </c>
      <c r="J11" s="154">
        <v>2.2222222222222223E-2</v>
      </c>
      <c r="K11" s="152" t="s">
        <v>296</v>
      </c>
      <c r="L11" s="144">
        <f t="shared" si="0"/>
        <v>84.476534296028873</v>
      </c>
      <c r="M11" s="144"/>
    </row>
    <row r="12" spans="1:13" ht="16.5" thickBot="1">
      <c r="A12" s="156">
        <v>10</v>
      </c>
      <c r="B12" s="158" t="s">
        <v>48</v>
      </c>
      <c r="C12" s="157">
        <v>2001</v>
      </c>
      <c r="D12" s="159" t="s">
        <v>17</v>
      </c>
      <c r="E12" s="157" t="s">
        <v>288</v>
      </c>
      <c r="F12" s="160">
        <v>2.2303240740740738E-2</v>
      </c>
      <c r="G12" s="157">
        <v>3</v>
      </c>
      <c r="H12" s="157">
        <v>2</v>
      </c>
      <c r="I12" s="157">
        <v>5</v>
      </c>
      <c r="J12" s="160">
        <v>2.2303240740740738E-2</v>
      </c>
      <c r="K12" s="158" t="s">
        <v>297</v>
      </c>
      <c r="L12" s="144">
        <f t="shared" si="0"/>
        <v>84.055354993983158</v>
      </c>
      <c r="M12" s="144"/>
    </row>
    <row r="13" spans="1:13" ht="16.5" thickBot="1">
      <c r="A13" s="150">
        <v>11</v>
      </c>
      <c r="B13" s="152" t="s">
        <v>49</v>
      </c>
      <c r="C13" s="151">
        <v>2001</v>
      </c>
      <c r="D13" s="153" t="s">
        <v>17</v>
      </c>
      <c r="E13" s="151" t="s">
        <v>288</v>
      </c>
      <c r="F13" s="154">
        <v>2.2453703703703708E-2</v>
      </c>
      <c r="G13" s="151">
        <v>5</v>
      </c>
      <c r="H13" s="151">
        <v>0</v>
      </c>
      <c r="I13" s="151">
        <v>5</v>
      </c>
      <c r="J13" s="154">
        <v>2.2453703703703708E-2</v>
      </c>
      <c r="K13" s="152" t="s">
        <v>298</v>
      </c>
      <c r="L13" s="144">
        <f t="shared" si="0"/>
        <v>83.273164861612486</v>
      </c>
      <c r="M13" s="144"/>
    </row>
    <row r="14" spans="1:13" ht="16.5" thickBot="1">
      <c r="A14" s="156">
        <v>12</v>
      </c>
      <c r="B14" s="158" t="s">
        <v>109</v>
      </c>
      <c r="C14" s="157">
        <v>2003</v>
      </c>
      <c r="D14" s="159" t="s">
        <v>118</v>
      </c>
      <c r="E14" s="157" t="s">
        <v>288</v>
      </c>
      <c r="F14" s="160">
        <v>2.2511574074074073E-2</v>
      </c>
      <c r="G14" s="157">
        <v>2</v>
      </c>
      <c r="H14" s="157">
        <v>1</v>
      </c>
      <c r="I14" s="157">
        <v>3</v>
      </c>
      <c r="J14" s="160">
        <v>2.2511574074074073E-2</v>
      </c>
      <c r="K14" s="158" t="s">
        <v>299</v>
      </c>
      <c r="L14" s="144"/>
      <c r="M14" s="144">
        <f>+(2*$J$4-J14)*100/$J$4</f>
        <v>89.614074914869477</v>
      </c>
    </row>
    <row r="15" spans="1:13" ht="16.5" thickBot="1">
      <c r="A15" s="150">
        <v>13</v>
      </c>
      <c r="B15" s="152" t="s">
        <v>110</v>
      </c>
      <c r="C15" s="151">
        <v>2002</v>
      </c>
      <c r="D15" s="153" t="s">
        <v>18</v>
      </c>
      <c r="E15" s="151" t="s">
        <v>288</v>
      </c>
      <c r="F15" s="154">
        <v>2.2638888888888889E-2</v>
      </c>
      <c r="G15" s="151">
        <v>3</v>
      </c>
      <c r="H15" s="151">
        <v>2</v>
      </c>
      <c r="I15" s="151">
        <v>5</v>
      </c>
      <c r="J15" s="154">
        <v>2.2638888888888889E-2</v>
      </c>
      <c r="K15" s="152" t="s">
        <v>300</v>
      </c>
      <c r="L15" s="144">
        <f t="shared" si="0"/>
        <v>82.310469314079413</v>
      </c>
      <c r="M15" s="144"/>
    </row>
    <row r="16" spans="1:13" ht="16.5" thickBot="1">
      <c r="A16" s="156">
        <v>14</v>
      </c>
      <c r="B16" s="158" t="s">
        <v>59</v>
      </c>
      <c r="C16" s="157">
        <v>2002</v>
      </c>
      <c r="D16" s="159" t="s">
        <v>17</v>
      </c>
      <c r="E16" s="157" t="s">
        <v>288</v>
      </c>
      <c r="F16" s="160">
        <v>2.2673611111111113E-2</v>
      </c>
      <c r="G16" s="157">
        <v>0</v>
      </c>
      <c r="H16" s="157">
        <v>2</v>
      </c>
      <c r="I16" s="157">
        <v>2</v>
      </c>
      <c r="J16" s="160">
        <v>2.2673611111111113E-2</v>
      </c>
      <c r="K16" s="158" t="s">
        <v>301</v>
      </c>
      <c r="L16" s="144">
        <f t="shared" si="0"/>
        <v>82.129963898916955</v>
      </c>
      <c r="M16" s="144"/>
    </row>
    <row r="17" spans="1:13" ht="16.5" thickBot="1">
      <c r="A17" s="150">
        <v>15</v>
      </c>
      <c r="B17" s="152" t="s">
        <v>262</v>
      </c>
      <c r="C17" s="151">
        <v>2002</v>
      </c>
      <c r="D17" s="153" t="s">
        <v>18</v>
      </c>
      <c r="E17" s="151" t="s">
        <v>288</v>
      </c>
      <c r="F17" s="154">
        <v>2.2743055555555555E-2</v>
      </c>
      <c r="G17" s="151">
        <v>2</v>
      </c>
      <c r="H17" s="151">
        <v>2</v>
      </c>
      <c r="I17" s="151">
        <v>4</v>
      </c>
      <c r="J17" s="154">
        <v>2.2743055555555555E-2</v>
      </c>
      <c r="K17" s="152" t="s">
        <v>302</v>
      </c>
      <c r="L17" s="144">
        <f t="shared" si="0"/>
        <v>81.768953068592054</v>
      </c>
      <c r="M17" s="144"/>
    </row>
    <row r="18" spans="1:13" ht="16.5" thickBot="1">
      <c r="A18" s="156">
        <v>16</v>
      </c>
      <c r="B18" s="158" t="s">
        <v>64</v>
      </c>
      <c r="C18" s="157">
        <v>2002</v>
      </c>
      <c r="D18" s="159" t="s">
        <v>117</v>
      </c>
      <c r="E18" s="157" t="s">
        <v>288</v>
      </c>
      <c r="F18" s="160">
        <v>2.2824074074074076E-2</v>
      </c>
      <c r="G18" s="157">
        <v>2</v>
      </c>
      <c r="H18" s="157">
        <v>1</v>
      </c>
      <c r="I18" s="157">
        <v>3</v>
      </c>
      <c r="J18" s="160">
        <v>2.2824074074074076E-2</v>
      </c>
      <c r="K18" s="158" t="s">
        <v>303</v>
      </c>
      <c r="L18" s="144">
        <f t="shared" si="0"/>
        <v>81.347773766546311</v>
      </c>
      <c r="M18" s="144"/>
    </row>
    <row r="19" spans="1:13" ht="16.5" thickBot="1">
      <c r="A19" s="150">
        <v>17</v>
      </c>
      <c r="B19" s="152" t="s">
        <v>263</v>
      </c>
      <c r="C19" s="151">
        <v>2003</v>
      </c>
      <c r="D19" s="153" t="s">
        <v>117</v>
      </c>
      <c r="E19" s="151" t="s">
        <v>288</v>
      </c>
      <c r="F19" s="154">
        <v>2.2997685185185187E-2</v>
      </c>
      <c r="G19" s="151">
        <v>1</v>
      </c>
      <c r="H19" s="151">
        <v>3</v>
      </c>
      <c r="I19" s="151">
        <v>4</v>
      </c>
      <c r="J19" s="154">
        <v>2.2997685185185187E-2</v>
      </c>
      <c r="K19" s="152" t="s">
        <v>304</v>
      </c>
      <c r="L19" s="144"/>
      <c r="M19" s="144">
        <f>+(2*$J$4-J19)*100/$J$4</f>
        <v>87.230419977298524</v>
      </c>
    </row>
    <row r="20" spans="1:13" ht="16.5" thickBot="1">
      <c r="A20" s="156">
        <v>18</v>
      </c>
      <c r="B20" s="158" t="s">
        <v>111</v>
      </c>
      <c r="C20" s="157">
        <v>2002</v>
      </c>
      <c r="D20" s="159" t="s">
        <v>117</v>
      </c>
      <c r="E20" s="157" t="s">
        <v>288</v>
      </c>
      <c r="F20" s="160">
        <v>2.3182870370370371E-2</v>
      </c>
      <c r="G20" s="157">
        <v>4</v>
      </c>
      <c r="H20" s="157">
        <v>0</v>
      </c>
      <c r="I20" s="157">
        <v>4</v>
      </c>
      <c r="J20" s="160">
        <v>2.3182870370370371E-2</v>
      </c>
      <c r="K20" s="158" t="s">
        <v>305</v>
      </c>
      <c r="L20" s="144">
        <f t="shared" si="0"/>
        <v>79.482551143200951</v>
      </c>
      <c r="M20" s="144"/>
    </row>
    <row r="21" spans="1:13" ht="16.5" thickBot="1">
      <c r="A21" s="150">
        <v>19</v>
      </c>
      <c r="B21" s="152" t="s">
        <v>221</v>
      </c>
      <c r="C21" s="151">
        <v>2003</v>
      </c>
      <c r="D21" s="153" t="s">
        <v>17</v>
      </c>
      <c r="E21" s="151" t="s">
        <v>288</v>
      </c>
      <c r="F21" s="154">
        <v>2.3506944444444445E-2</v>
      </c>
      <c r="G21" s="151">
        <v>3</v>
      </c>
      <c r="H21" s="151">
        <v>4</v>
      </c>
      <c r="I21" s="151">
        <v>7</v>
      </c>
      <c r="J21" s="154">
        <v>2.3506944444444445E-2</v>
      </c>
      <c r="K21" s="152" t="s">
        <v>306</v>
      </c>
      <c r="L21" s="144"/>
      <c r="M21" s="144">
        <f t="shared" ref="M21:M26" si="1">+(2*$J$4-J21)*100/$J$4</f>
        <v>84.733257661748013</v>
      </c>
    </row>
    <row r="22" spans="1:13" ht="16.5" thickBot="1">
      <c r="A22" s="156">
        <v>20</v>
      </c>
      <c r="B22" s="158" t="s">
        <v>134</v>
      </c>
      <c r="C22" s="157">
        <v>2003</v>
      </c>
      <c r="D22" s="159" t="s">
        <v>18</v>
      </c>
      <c r="E22" s="157" t="s">
        <v>288</v>
      </c>
      <c r="F22" s="160">
        <v>2.3680555555555555E-2</v>
      </c>
      <c r="G22" s="157">
        <v>3</v>
      </c>
      <c r="H22" s="157">
        <v>4</v>
      </c>
      <c r="I22" s="157">
        <v>7</v>
      </c>
      <c r="J22" s="160">
        <v>2.3680555555555555E-2</v>
      </c>
      <c r="K22" s="158" t="s">
        <v>307</v>
      </c>
      <c r="L22" s="144"/>
      <c r="M22" s="144">
        <f t="shared" si="1"/>
        <v>83.881952326901256</v>
      </c>
    </row>
    <row r="23" spans="1:13" ht="16.5" thickBot="1">
      <c r="A23" s="150">
        <v>21</v>
      </c>
      <c r="B23" s="152" t="s">
        <v>113</v>
      </c>
      <c r="C23" s="151">
        <v>2003</v>
      </c>
      <c r="D23" s="153" t="s">
        <v>17</v>
      </c>
      <c r="E23" s="151" t="s">
        <v>288</v>
      </c>
      <c r="F23" s="154">
        <v>2.3912037037037034E-2</v>
      </c>
      <c r="G23" s="151">
        <v>2</v>
      </c>
      <c r="H23" s="151">
        <v>3</v>
      </c>
      <c r="I23" s="151">
        <v>5</v>
      </c>
      <c r="J23" s="154">
        <v>2.3912037037037034E-2</v>
      </c>
      <c r="K23" s="152" t="s">
        <v>308</v>
      </c>
      <c r="L23" s="144"/>
      <c r="M23" s="144">
        <f t="shared" si="1"/>
        <v>82.746878547105581</v>
      </c>
    </row>
    <row r="24" spans="1:13" ht="16.5" thickBot="1">
      <c r="A24" s="156">
        <v>22</v>
      </c>
      <c r="B24" s="158" t="s">
        <v>116</v>
      </c>
      <c r="C24" s="157">
        <v>2003</v>
      </c>
      <c r="D24" s="159" t="s">
        <v>17</v>
      </c>
      <c r="E24" s="157" t="s">
        <v>288</v>
      </c>
      <c r="F24" s="160">
        <v>2.4212962962962964E-2</v>
      </c>
      <c r="G24" s="157">
        <v>2</v>
      </c>
      <c r="H24" s="157">
        <v>1</v>
      </c>
      <c r="I24" s="157">
        <v>3</v>
      </c>
      <c r="J24" s="160">
        <v>2.4212962962962964E-2</v>
      </c>
      <c r="K24" s="158" t="s">
        <v>309</v>
      </c>
      <c r="L24" s="144"/>
      <c r="M24" s="144">
        <f t="shared" si="1"/>
        <v>81.271282633371172</v>
      </c>
    </row>
    <row r="25" spans="1:13" ht="16.5" thickBot="1">
      <c r="A25" s="150">
        <v>23</v>
      </c>
      <c r="B25" s="152" t="s">
        <v>132</v>
      </c>
      <c r="C25" s="151">
        <v>2003</v>
      </c>
      <c r="D25" s="153" t="s">
        <v>117</v>
      </c>
      <c r="E25" s="151" t="s">
        <v>288</v>
      </c>
      <c r="F25" s="154">
        <v>2.4583333333333332E-2</v>
      </c>
      <c r="G25" s="151">
        <v>3</v>
      </c>
      <c r="H25" s="151">
        <v>3</v>
      </c>
      <c r="I25" s="151">
        <v>6</v>
      </c>
      <c r="J25" s="154">
        <v>2.4583333333333332E-2</v>
      </c>
      <c r="K25" s="152" t="s">
        <v>310</v>
      </c>
      <c r="L25" s="144"/>
      <c r="M25" s="144">
        <f t="shared" si="1"/>
        <v>79.455164585698085</v>
      </c>
    </row>
    <row r="26" spans="1:13" ht="16.5" thickBot="1">
      <c r="A26" s="156">
        <v>24</v>
      </c>
      <c r="B26" s="158" t="s">
        <v>115</v>
      </c>
      <c r="C26" s="157">
        <v>2003</v>
      </c>
      <c r="D26" s="159" t="s">
        <v>17</v>
      </c>
      <c r="E26" s="157" t="s">
        <v>288</v>
      </c>
      <c r="F26" s="160">
        <v>2.5208333333333333E-2</v>
      </c>
      <c r="G26" s="157">
        <v>4</v>
      </c>
      <c r="H26" s="157">
        <v>3</v>
      </c>
      <c r="I26" s="157">
        <v>7</v>
      </c>
      <c r="J26" s="160">
        <v>2.5208333333333333E-2</v>
      </c>
      <c r="K26" s="158" t="s">
        <v>311</v>
      </c>
      <c r="L26" s="144"/>
      <c r="M26" s="144">
        <f t="shared" si="1"/>
        <v>76.390465380249722</v>
      </c>
    </row>
    <row r="27" spans="1:13" ht="16.5" thickBot="1">
      <c r="A27" s="150">
        <v>25</v>
      </c>
      <c r="B27" s="152" t="s">
        <v>58</v>
      </c>
      <c r="C27" s="151">
        <v>2002</v>
      </c>
      <c r="D27" s="153" t="s">
        <v>117</v>
      </c>
      <c r="E27" s="151" t="s">
        <v>288</v>
      </c>
      <c r="F27" s="154">
        <v>2.5879629629629627E-2</v>
      </c>
      <c r="G27" s="151">
        <v>4</v>
      </c>
      <c r="H27" s="151">
        <v>2</v>
      </c>
      <c r="I27" s="151">
        <v>6</v>
      </c>
      <c r="J27" s="154">
        <v>2.5879629629629627E-2</v>
      </c>
      <c r="K27" s="152" t="s">
        <v>312</v>
      </c>
      <c r="L27" s="144">
        <f t="shared" si="0"/>
        <v>65.463297232250312</v>
      </c>
      <c r="M27" s="144"/>
    </row>
    <row r="28" spans="1:13" ht="16.5" thickBot="1">
      <c r="A28" s="156">
        <v>26</v>
      </c>
      <c r="B28" s="158" t="s">
        <v>313</v>
      </c>
      <c r="C28" s="157">
        <v>2003</v>
      </c>
      <c r="D28" s="159" t="s">
        <v>117</v>
      </c>
      <c r="E28" s="157" t="s">
        <v>288</v>
      </c>
      <c r="F28" s="160">
        <v>2.6192129629629631E-2</v>
      </c>
      <c r="G28" s="157">
        <v>3</v>
      </c>
      <c r="H28" s="157">
        <v>3</v>
      </c>
      <c r="I28" s="157">
        <v>6</v>
      </c>
      <c r="J28" s="160">
        <v>2.6192129629629631E-2</v>
      </c>
      <c r="K28" s="158" t="s">
        <v>314</v>
      </c>
      <c r="L28" s="144"/>
      <c r="M28" s="144">
        <f>+(2*$J$4-J28)*100/$J$4</f>
        <v>71.566401816118045</v>
      </c>
    </row>
    <row r="29" spans="1:13" ht="16.5" thickBot="1">
      <c r="A29" s="150">
        <v>27</v>
      </c>
      <c r="B29" s="152" t="s">
        <v>315</v>
      </c>
      <c r="C29" s="151"/>
      <c r="D29" s="153" t="s">
        <v>316</v>
      </c>
      <c r="E29" s="151" t="s">
        <v>288</v>
      </c>
      <c r="F29" s="154">
        <v>3.0902777777777779E-2</v>
      </c>
      <c r="G29" s="151">
        <v>4</v>
      </c>
      <c r="H29" s="151">
        <v>3</v>
      </c>
      <c r="I29" s="151">
        <v>7</v>
      </c>
      <c r="J29" s="154">
        <v>3.0902777777777779E-2</v>
      </c>
      <c r="K29" s="152" t="s">
        <v>317</v>
      </c>
      <c r="L29" s="144"/>
      <c r="M29" s="144"/>
    </row>
    <row r="30" spans="1:13" ht="17.25" customHeight="1" thickBot="1">
      <c r="A30" s="344" t="s">
        <v>318</v>
      </c>
      <c r="B30" s="344"/>
    </row>
    <row r="31" spans="1:13" ht="15.75" thickBot="1">
      <c r="A31" s="150"/>
      <c r="B31" s="152" t="s">
        <v>135</v>
      </c>
      <c r="C31" s="151">
        <v>2003</v>
      </c>
      <c r="D31" s="152" t="s">
        <v>17</v>
      </c>
      <c r="E31" s="155" t="s">
        <v>319</v>
      </c>
    </row>
    <row r="32" spans="1:13" ht="15.75" thickBot="1">
      <c r="A32" s="156"/>
      <c r="B32" s="158" t="s">
        <v>114</v>
      </c>
      <c r="C32" s="157">
        <v>2003</v>
      </c>
      <c r="D32" s="158" t="s">
        <v>117</v>
      </c>
      <c r="E32" s="161" t="s">
        <v>319</v>
      </c>
    </row>
    <row r="34" spans="1:12" ht="23.25" customHeight="1">
      <c r="A34" s="342" t="s">
        <v>320</v>
      </c>
      <c r="B34" s="342"/>
      <c r="C34" s="342"/>
      <c r="D34" s="342"/>
      <c r="L34" s="139"/>
    </row>
    <row r="35" spans="1:12" ht="15.75" thickBot="1">
      <c r="A35" s="147" t="s">
        <v>286</v>
      </c>
      <c r="B35" s="149" t="s">
        <v>248</v>
      </c>
      <c r="C35" s="148" t="s">
        <v>249</v>
      </c>
      <c r="D35" s="149" t="s">
        <v>250</v>
      </c>
      <c r="E35" s="148" t="s">
        <v>287</v>
      </c>
      <c r="F35" s="148" t="s">
        <v>251</v>
      </c>
      <c r="G35" s="148" t="s">
        <v>80</v>
      </c>
      <c r="H35" s="148" t="s">
        <v>81</v>
      </c>
      <c r="I35" s="148" t="s">
        <v>252</v>
      </c>
      <c r="J35" s="148" t="s">
        <v>253</v>
      </c>
      <c r="K35" s="149" t="s">
        <v>254</v>
      </c>
      <c r="L35" s="168" t="s">
        <v>255</v>
      </c>
    </row>
    <row r="36" spans="1:12" ht="16.5" thickBot="1">
      <c r="A36" s="150">
        <v>1</v>
      </c>
      <c r="B36" s="152" t="s">
        <v>207</v>
      </c>
      <c r="C36" s="151" t="s">
        <v>259</v>
      </c>
      <c r="D36" s="153" t="s">
        <v>18</v>
      </c>
      <c r="E36" s="151" t="s">
        <v>288</v>
      </c>
      <c r="F36" s="154">
        <v>2.3090277777777779E-2</v>
      </c>
      <c r="G36" s="151">
        <v>3</v>
      </c>
      <c r="H36" s="151">
        <v>5</v>
      </c>
      <c r="I36" s="151">
        <v>8</v>
      </c>
      <c r="J36" s="154">
        <v>2.3090277777777779E-2</v>
      </c>
      <c r="K36" s="152">
        <v>0</v>
      </c>
      <c r="L36" s="144">
        <f>+(2*$J$36-J36)*100/$J$36</f>
        <v>99.999999999999986</v>
      </c>
    </row>
    <row r="37" spans="1:12" ht="16.5" thickBot="1">
      <c r="A37" s="156">
        <v>2</v>
      </c>
      <c r="B37" s="158" t="s">
        <v>208</v>
      </c>
      <c r="C37" s="157" t="s">
        <v>259</v>
      </c>
      <c r="D37" s="159" t="s">
        <v>321</v>
      </c>
      <c r="E37" s="157" t="s">
        <v>288</v>
      </c>
      <c r="F37" s="160">
        <v>2.3831018518518519E-2</v>
      </c>
      <c r="G37" s="157">
        <v>4</v>
      </c>
      <c r="H37" s="157">
        <v>3</v>
      </c>
      <c r="I37" s="157">
        <v>7</v>
      </c>
      <c r="J37" s="160">
        <v>2.3831018518518519E-2</v>
      </c>
      <c r="K37" s="158" t="s">
        <v>322</v>
      </c>
      <c r="L37" s="144">
        <f t="shared" ref="L37:L48" si="2">+(2*$J$36-J37)*100/$J$36</f>
        <v>96.791979949874687</v>
      </c>
    </row>
    <row r="38" spans="1:12" ht="16.5" thickBot="1">
      <c r="A38" s="150">
        <v>3</v>
      </c>
      <c r="B38" s="152" t="s">
        <v>210</v>
      </c>
      <c r="C38" s="151" t="s">
        <v>259</v>
      </c>
      <c r="D38" s="153" t="s">
        <v>117</v>
      </c>
      <c r="E38" s="151" t="s">
        <v>288</v>
      </c>
      <c r="F38" s="154">
        <v>2.3842592592592596E-2</v>
      </c>
      <c r="G38" s="151">
        <v>3</v>
      </c>
      <c r="H38" s="151">
        <v>3</v>
      </c>
      <c r="I38" s="151">
        <v>6</v>
      </c>
      <c r="J38" s="154">
        <v>2.3842592592592596E-2</v>
      </c>
      <c r="K38" s="152" t="s">
        <v>323</v>
      </c>
      <c r="L38" s="144">
        <f t="shared" si="2"/>
        <v>96.741854636591469</v>
      </c>
    </row>
    <row r="39" spans="1:12" ht="16.5" thickBot="1">
      <c r="A39" s="156">
        <v>4</v>
      </c>
      <c r="B39" s="158" t="s">
        <v>211</v>
      </c>
      <c r="C39" s="157" t="s">
        <v>259</v>
      </c>
      <c r="D39" s="159" t="s">
        <v>118</v>
      </c>
      <c r="E39" s="157" t="s">
        <v>288</v>
      </c>
      <c r="F39" s="160">
        <v>2.4155092592592589E-2</v>
      </c>
      <c r="G39" s="157">
        <v>2</v>
      </c>
      <c r="H39" s="157">
        <v>5</v>
      </c>
      <c r="I39" s="157">
        <v>7</v>
      </c>
      <c r="J39" s="160">
        <v>2.4155092592592589E-2</v>
      </c>
      <c r="K39" s="158" t="s">
        <v>324</v>
      </c>
      <c r="L39" s="144">
        <f t="shared" si="2"/>
        <v>95.388471177944879</v>
      </c>
    </row>
    <row r="40" spans="1:12" ht="16.5" thickBot="1">
      <c r="A40" s="150">
        <v>5</v>
      </c>
      <c r="B40" s="152" t="s">
        <v>212</v>
      </c>
      <c r="C40" s="151" t="s">
        <v>259</v>
      </c>
      <c r="D40" s="153" t="s">
        <v>118</v>
      </c>
      <c r="E40" s="151" t="s">
        <v>288</v>
      </c>
      <c r="F40" s="154">
        <v>2.4351851851851857E-2</v>
      </c>
      <c r="G40" s="151">
        <v>1</v>
      </c>
      <c r="H40" s="151">
        <v>5</v>
      </c>
      <c r="I40" s="151">
        <v>6</v>
      </c>
      <c r="J40" s="154">
        <v>2.4351851851851857E-2</v>
      </c>
      <c r="K40" s="152" t="s">
        <v>325</v>
      </c>
      <c r="L40" s="144">
        <f t="shared" si="2"/>
        <v>94.536340852130309</v>
      </c>
    </row>
    <row r="41" spans="1:12" ht="16.5" thickBot="1">
      <c r="A41" s="156">
        <v>6</v>
      </c>
      <c r="B41" s="158" t="s">
        <v>213</v>
      </c>
      <c r="C41" s="157" t="s">
        <v>259</v>
      </c>
      <c r="D41" s="159" t="s">
        <v>17</v>
      </c>
      <c r="E41" s="157" t="s">
        <v>288</v>
      </c>
      <c r="F41" s="160">
        <v>2.4872685185185189E-2</v>
      </c>
      <c r="G41" s="157">
        <v>2</v>
      </c>
      <c r="H41" s="157">
        <v>2</v>
      </c>
      <c r="I41" s="157">
        <v>4</v>
      </c>
      <c r="J41" s="160">
        <v>2.4872685185185189E-2</v>
      </c>
      <c r="K41" s="158" t="s">
        <v>326</v>
      </c>
      <c r="L41" s="144">
        <f t="shared" si="2"/>
        <v>92.280701754385944</v>
      </c>
    </row>
    <row r="42" spans="1:12" ht="16.5" thickBot="1">
      <c r="A42" s="150">
        <v>7</v>
      </c>
      <c r="B42" s="152" t="s">
        <v>214</v>
      </c>
      <c r="C42" s="151" t="s">
        <v>259</v>
      </c>
      <c r="D42" s="153" t="s">
        <v>18</v>
      </c>
      <c r="E42" s="151" t="s">
        <v>288</v>
      </c>
      <c r="F42" s="154">
        <v>2.3703703703703703E-2</v>
      </c>
      <c r="G42" s="151">
        <v>0</v>
      </c>
      <c r="H42" s="151">
        <v>4</v>
      </c>
      <c r="I42" s="151">
        <v>4</v>
      </c>
      <c r="J42" s="154">
        <v>2.5092592592592593E-2</v>
      </c>
      <c r="K42" s="152" t="s">
        <v>327</v>
      </c>
      <c r="L42" s="144">
        <f t="shared" si="2"/>
        <v>91.32832080200501</v>
      </c>
    </row>
    <row r="43" spans="1:12" ht="16.5" thickBot="1">
      <c r="A43" s="156">
        <v>8</v>
      </c>
      <c r="B43" s="158" t="s">
        <v>215</v>
      </c>
      <c r="C43" s="157" t="s">
        <v>259</v>
      </c>
      <c r="D43" s="159" t="s">
        <v>117</v>
      </c>
      <c r="E43" s="157" t="s">
        <v>288</v>
      </c>
      <c r="F43" s="160">
        <v>2.5729166666666664E-2</v>
      </c>
      <c r="G43" s="157">
        <v>2</v>
      </c>
      <c r="H43" s="157">
        <v>3</v>
      </c>
      <c r="I43" s="157">
        <v>5</v>
      </c>
      <c r="J43" s="160">
        <v>2.5729166666666664E-2</v>
      </c>
      <c r="K43" s="158" t="s">
        <v>328</v>
      </c>
      <c r="L43" s="144">
        <f t="shared" si="2"/>
        <v>88.571428571428584</v>
      </c>
    </row>
    <row r="44" spans="1:12" ht="16.5" thickBot="1">
      <c r="A44" s="150">
        <v>9</v>
      </c>
      <c r="B44" s="152" t="s">
        <v>261</v>
      </c>
      <c r="C44" s="151" t="s">
        <v>259</v>
      </c>
      <c r="D44" s="153" t="s">
        <v>117</v>
      </c>
      <c r="E44" s="151" t="s">
        <v>288</v>
      </c>
      <c r="F44" s="154">
        <v>2.5740740740740745E-2</v>
      </c>
      <c r="G44" s="151">
        <v>2</v>
      </c>
      <c r="H44" s="151">
        <v>3</v>
      </c>
      <c r="I44" s="151">
        <v>5</v>
      </c>
      <c r="J44" s="154">
        <v>2.5740740740740745E-2</v>
      </c>
      <c r="K44" s="152" t="s">
        <v>329</v>
      </c>
      <c r="L44" s="144">
        <f t="shared" si="2"/>
        <v>88.521303258145352</v>
      </c>
    </row>
    <row r="45" spans="1:12" ht="16.5" thickBot="1">
      <c r="A45" s="156">
        <v>10</v>
      </c>
      <c r="B45" s="158" t="s">
        <v>217</v>
      </c>
      <c r="C45" s="157" t="s">
        <v>259</v>
      </c>
      <c r="D45" s="159" t="s">
        <v>17</v>
      </c>
      <c r="E45" s="157" t="s">
        <v>288</v>
      </c>
      <c r="F45" s="160">
        <v>2.6111111111111113E-2</v>
      </c>
      <c r="G45" s="157">
        <v>2</v>
      </c>
      <c r="H45" s="157">
        <v>3</v>
      </c>
      <c r="I45" s="157">
        <v>5</v>
      </c>
      <c r="J45" s="160">
        <v>2.6111111111111113E-2</v>
      </c>
      <c r="K45" s="158" t="s">
        <v>330</v>
      </c>
      <c r="L45" s="144">
        <f t="shared" si="2"/>
        <v>86.917293233082717</v>
      </c>
    </row>
    <row r="46" spans="1:12" ht="16.5" thickBot="1">
      <c r="A46" s="150">
        <v>11</v>
      </c>
      <c r="B46" s="152" t="s">
        <v>218</v>
      </c>
      <c r="C46" s="151" t="s">
        <v>259</v>
      </c>
      <c r="D46" s="153" t="s">
        <v>17</v>
      </c>
      <c r="E46" s="151" t="s">
        <v>288</v>
      </c>
      <c r="F46" s="154">
        <v>2.6180555555555558E-2</v>
      </c>
      <c r="G46" s="151">
        <v>3</v>
      </c>
      <c r="H46" s="151">
        <v>3</v>
      </c>
      <c r="I46" s="151">
        <v>6</v>
      </c>
      <c r="J46" s="154">
        <v>2.6180555555555558E-2</v>
      </c>
      <c r="K46" s="152" t="s">
        <v>331</v>
      </c>
      <c r="L46" s="144">
        <f t="shared" si="2"/>
        <v>86.616541353383454</v>
      </c>
    </row>
    <row r="47" spans="1:12" ht="16.5" thickBot="1">
      <c r="A47" s="156">
        <v>12</v>
      </c>
      <c r="B47" s="158" t="s">
        <v>219</v>
      </c>
      <c r="C47" s="157" t="s">
        <v>259</v>
      </c>
      <c r="D47" s="159" t="s">
        <v>321</v>
      </c>
      <c r="E47" s="157" t="s">
        <v>288</v>
      </c>
      <c r="F47" s="160">
        <v>2.7291666666666662E-2</v>
      </c>
      <c r="G47" s="157">
        <v>3</v>
      </c>
      <c r="H47" s="157">
        <v>3</v>
      </c>
      <c r="I47" s="157">
        <v>6</v>
      </c>
      <c r="J47" s="160">
        <v>2.7291666666666662E-2</v>
      </c>
      <c r="K47" s="158" t="s">
        <v>332</v>
      </c>
      <c r="L47" s="144">
        <f t="shared" si="2"/>
        <v>81.804511278195505</v>
      </c>
    </row>
    <row r="48" spans="1:12" ht="16.5" thickBot="1">
      <c r="A48" s="150">
        <v>13</v>
      </c>
      <c r="B48" s="152" t="s">
        <v>220</v>
      </c>
      <c r="C48" s="151" t="s">
        <v>259</v>
      </c>
      <c r="D48" s="153" t="s">
        <v>117</v>
      </c>
      <c r="E48" s="151" t="s">
        <v>288</v>
      </c>
      <c r="F48" s="154">
        <v>2.7673611111111111E-2</v>
      </c>
      <c r="G48" s="151">
        <v>3</v>
      </c>
      <c r="H48" s="151">
        <v>3</v>
      </c>
      <c r="I48" s="151">
        <v>6</v>
      </c>
      <c r="J48" s="154">
        <v>2.7673611111111111E-2</v>
      </c>
      <c r="K48" s="152" t="s">
        <v>333</v>
      </c>
      <c r="L48" s="144">
        <f t="shared" si="2"/>
        <v>80.150375939849624</v>
      </c>
    </row>
    <row r="49" spans="1:12" ht="20.25" customHeight="1" thickBot="1">
      <c r="A49" s="344" t="s">
        <v>318</v>
      </c>
      <c r="B49" s="344"/>
      <c r="L49" s="139"/>
    </row>
    <row r="50" spans="1:12" ht="15.75" thickBot="1">
      <c r="A50" s="150"/>
      <c r="B50" s="152" t="s">
        <v>334</v>
      </c>
      <c r="C50" s="151" t="s">
        <v>259</v>
      </c>
      <c r="D50" s="152" t="s">
        <v>117</v>
      </c>
      <c r="E50" s="155" t="s">
        <v>319</v>
      </c>
      <c r="L50" s="139"/>
    </row>
    <row r="52" spans="1:12" ht="22.5" customHeight="1">
      <c r="A52" s="342" t="s">
        <v>335</v>
      </c>
      <c r="B52" s="342"/>
      <c r="C52" s="342"/>
      <c r="D52" s="342"/>
      <c r="L52"/>
    </row>
    <row r="53" spans="1:12" ht="15.75" thickBot="1">
      <c r="A53" s="147" t="s">
        <v>286</v>
      </c>
      <c r="B53" s="149" t="s">
        <v>248</v>
      </c>
      <c r="C53" s="148" t="s">
        <v>249</v>
      </c>
      <c r="D53" s="149" t="s">
        <v>250</v>
      </c>
      <c r="E53" s="148" t="s">
        <v>287</v>
      </c>
      <c r="F53" s="148" t="s">
        <v>251</v>
      </c>
      <c r="G53" s="148" t="s">
        <v>80</v>
      </c>
      <c r="H53" s="148" t="s">
        <v>81</v>
      </c>
      <c r="I53" s="148" t="s">
        <v>252</v>
      </c>
      <c r="J53" s="148" t="s">
        <v>253</v>
      </c>
      <c r="K53" s="149" t="s">
        <v>254</v>
      </c>
      <c r="L53" s="168" t="s">
        <v>255</v>
      </c>
    </row>
    <row r="54" spans="1:12" ht="16.5" thickBot="1">
      <c r="A54" s="150">
        <v>1</v>
      </c>
      <c r="B54" s="152" t="s">
        <v>55</v>
      </c>
      <c r="C54" s="151" t="s">
        <v>237</v>
      </c>
      <c r="D54" s="153" t="s">
        <v>17</v>
      </c>
      <c r="E54" s="151" t="s">
        <v>288</v>
      </c>
      <c r="F54" s="154">
        <v>1.9259259259259261E-2</v>
      </c>
      <c r="G54" s="151">
        <v>2</v>
      </c>
      <c r="H54" s="151">
        <v>2</v>
      </c>
      <c r="I54" s="151">
        <v>4</v>
      </c>
      <c r="J54" s="154">
        <v>1.9259259259259261E-2</v>
      </c>
      <c r="K54" s="152">
        <v>0</v>
      </c>
      <c r="L54" s="144">
        <f>+(2*$J$54-J54)*100/$J$54</f>
        <v>100</v>
      </c>
    </row>
    <row r="55" spans="1:12" ht="16.5" thickBot="1">
      <c r="A55" s="156">
        <v>2</v>
      </c>
      <c r="B55" s="158" t="s">
        <v>239</v>
      </c>
      <c r="C55" s="157" t="s">
        <v>237</v>
      </c>
      <c r="D55" s="159" t="s">
        <v>17</v>
      </c>
      <c r="E55" s="157" t="s">
        <v>288</v>
      </c>
      <c r="F55" s="160">
        <v>1.9351851851851853E-2</v>
      </c>
      <c r="G55" s="157">
        <v>0</v>
      </c>
      <c r="H55" s="157">
        <v>2</v>
      </c>
      <c r="I55" s="157">
        <v>2</v>
      </c>
      <c r="J55" s="160">
        <v>1.9351851851851853E-2</v>
      </c>
      <c r="K55" s="158">
        <v>8</v>
      </c>
      <c r="L55" s="144">
        <f t="shared" ref="L55:L60" si="3">+(2*$J$54-J55)*100/$J$54</f>
        <v>99.519230769230774</v>
      </c>
    </row>
    <row r="56" spans="1:12" ht="16.5" thickBot="1">
      <c r="A56" s="150">
        <v>3</v>
      </c>
      <c r="B56" s="152" t="s">
        <v>32</v>
      </c>
      <c r="C56" s="151" t="s">
        <v>237</v>
      </c>
      <c r="D56" s="153" t="s">
        <v>17</v>
      </c>
      <c r="E56" s="151" t="s">
        <v>288</v>
      </c>
      <c r="F56" s="154">
        <v>2.0011574074074074E-2</v>
      </c>
      <c r="G56" s="151">
        <v>0</v>
      </c>
      <c r="H56" s="151">
        <v>0</v>
      </c>
      <c r="I56" s="151">
        <v>0</v>
      </c>
      <c r="J56" s="154">
        <v>2.0011574074074074E-2</v>
      </c>
      <c r="K56" s="152" t="s">
        <v>323</v>
      </c>
      <c r="L56" s="144">
        <f t="shared" si="3"/>
        <v>96.09375</v>
      </c>
    </row>
    <row r="57" spans="1:12" ht="16.5" thickBot="1">
      <c r="A57" s="156">
        <v>4</v>
      </c>
      <c r="B57" s="158" t="s">
        <v>26</v>
      </c>
      <c r="C57" s="157" t="s">
        <v>237</v>
      </c>
      <c r="D57" s="159" t="s">
        <v>18</v>
      </c>
      <c r="E57" s="157" t="s">
        <v>288</v>
      </c>
      <c r="F57" s="160">
        <v>2.0150462962962964E-2</v>
      </c>
      <c r="G57" s="157">
        <v>0</v>
      </c>
      <c r="H57" s="157">
        <v>1</v>
      </c>
      <c r="I57" s="157">
        <v>1</v>
      </c>
      <c r="J57" s="160">
        <v>2.0150462962962964E-2</v>
      </c>
      <c r="K57" s="158" t="s">
        <v>336</v>
      </c>
      <c r="L57" s="144">
        <f t="shared" si="3"/>
        <v>95.37259615384616</v>
      </c>
    </row>
    <row r="58" spans="1:12" ht="16.5" thickBot="1">
      <c r="A58" s="150">
        <v>5</v>
      </c>
      <c r="B58" s="152" t="s">
        <v>34</v>
      </c>
      <c r="C58" s="151" t="s">
        <v>237</v>
      </c>
      <c r="D58" s="153" t="s">
        <v>18</v>
      </c>
      <c r="E58" s="151" t="s">
        <v>288</v>
      </c>
      <c r="F58" s="154">
        <v>2.101851851851852E-2</v>
      </c>
      <c r="G58" s="151">
        <v>1</v>
      </c>
      <c r="H58" s="151">
        <v>2</v>
      </c>
      <c r="I58" s="151">
        <v>3</v>
      </c>
      <c r="J58" s="154">
        <v>2.101851851851852E-2</v>
      </c>
      <c r="K58" s="152" t="s">
        <v>337</v>
      </c>
      <c r="L58" s="144">
        <f t="shared" si="3"/>
        <v>90.865384615384613</v>
      </c>
    </row>
    <row r="59" spans="1:12" ht="16.5" thickBot="1">
      <c r="A59" s="156">
        <v>6</v>
      </c>
      <c r="B59" s="158" t="s">
        <v>25</v>
      </c>
      <c r="C59" s="157" t="s">
        <v>237</v>
      </c>
      <c r="D59" s="159" t="s">
        <v>17</v>
      </c>
      <c r="E59" s="157" t="s">
        <v>288</v>
      </c>
      <c r="F59" s="160">
        <v>2.1122685185185185E-2</v>
      </c>
      <c r="G59" s="157">
        <v>0</v>
      </c>
      <c r="H59" s="157">
        <v>4</v>
      </c>
      <c r="I59" s="157">
        <v>4</v>
      </c>
      <c r="J59" s="160">
        <v>2.1122685185185185E-2</v>
      </c>
      <c r="K59" s="158" t="s">
        <v>338</v>
      </c>
      <c r="L59" s="144">
        <f t="shared" si="3"/>
        <v>90.324519230769241</v>
      </c>
    </row>
    <row r="60" spans="1:12" ht="16.5" thickBot="1">
      <c r="A60" s="150">
        <v>7</v>
      </c>
      <c r="B60" s="152" t="s">
        <v>52</v>
      </c>
      <c r="C60" s="151" t="s">
        <v>237</v>
      </c>
      <c r="D60" s="153" t="s">
        <v>18</v>
      </c>
      <c r="E60" s="151" t="s">
        <v>288</v>
      </c>
      <c r="F60" s="154">
        <v>2.1134259259259259E-2</v>
      </c>
      <c r="G60" s="151">
        <v>1</v>
      </c>
      <c r="H60" s="151">
        <v>0</v>
      </c>
      <c r="I60" s="151">
        <v>1</v>
      </c>
      <c r="J60" s="154">
        <v>2.1134259259259259E-2</v>
      </c>
      <c r="K60" s="152" t="s">
        <v>339</v>
      </c>
      <c r="L60" s="144">
        <f t="shared" si="3"/>
        <v>90.264423076923094</v>
      </c>
    </row>
    <row r="61" spans="1:12" ht="15.75" thickBot="1">
      <c r="B61" s="169" t="s">
        <v>318</v>
      </c>
      <c r="L61"/>
    </row>
    <row r="62" spans="1:12" ht="15.75" thickBot="1">
      <c r="A62" s="162"/>
      <c r="B62" s="164" t="s">
        <v>340</v>
      </c>
      <c r="C62" s="163" t="s">
        <v>237</v>
      </c>
      <c r="D62" s="164" t="s">
        <v>18</v>
      </c>
      <c r="E62" s="170" t="s">
        <v>341</v>
      </c>
      <c r="L62"/>
    </row>
  </sheetData>
  <mergeCells count="5">
    <mergeCell ref="A1:C1"/>
    <mergeCell ref="A34:D34"/>
    <mergeCell ref="A49:B49"/>
    <mergeCell ref="A30:B30"/>
    <mergeCell ref="A52:D52"/>
  </mergeCells>
  <hyperlinks>
    <hyperlink ref="D3" r:id="rId1" location="/kluby/11" display="https://evidence.biatlon.cz/ - /kluby/11"/>
    <hyperlink ref="D4" r:id="rId2" location="/kluby/11" display="https://evidence.biatlon.cz/ - /kluby/11"/>
    <hyperlink ref="D5" r:id="rId3" location="/kluby/33" display="https://evidence.biatlon.cz/ - /kluby/33"/>
    <hyperlink ref="D6" r:id="rId4" location="/kluby/11" display="https://evidence.biatlon.cz/ - /kluby/11"/>
    <hyperlink ref="D7" r:id="rId5" location="/kluby/137" display="https://evidence.biatlon.cz/ - /kluby/137"/>
    <hyperlink ref="D8" r:id="rId6" location="/kluby/111" display="https://evidence.biatlon.cz/ - /kluby/111"/>
    <hyperlink ref="D9" r:id="rId7" location="/kluby/137" display="https://evidence.biatlon.cz/ - /kluby/137"/>
    <hyperlink ref="D10" r:id="rId8" location="/kluby/137" display="https://evidence.biatlon.cz/ - /kluby/137"/>
    <hyperlink ref="D11" r:id="rId9" location="/kluby/137" display="https://evidence.biatlon.cz/ - /kluby/137"/>
    <hyperlink ref="D12" r:id="rId10" location="/kluby/11" display="https://evidence.biatlon.cz/ - /kluby/11"/>
    <hyperlink ref="D13" r:id="rId11" location="/kluby/11" display="https://evidence.biatlon.cz/ - /kluby/11"/>
    <hyperlink ref="D14" r:id="rId12" location="/kluby/137" display="https://evidence.biatlon.cz/ - /kluby/137"/>
    <hyperlink ref="D15" r:id="rId13" location="/kluby/111" display="https://evidence.biatlon.cz/ - /kluby/111"/>
    <hyperlink ref="D16" r:id="rId14" location="/kluby/11" display="https://evidence.biatlon.cz/ - /kluby/11"/>
    <hyperlink ref="D17" r:id="rId15" location="/kluby/111" display="https://evidence.biatlon.cz/ - /kluby/111"/>
    <hyperlink ref="D18" r:id="rId16" location="/kluby/33" display="https://evidence.biatlon.cz/ - /kluby/33"/>
    <hyperlink ref="D19" r:id="rId17" location="/kluby/33" display="https://evidence.biatlon.cz/ - /kluby/33"/>
    <hyperlink ref="D20" r:id="rId18" location="/kluby/33" display="https://evidence.biatlon.cz/ - /kluby/33"/>
    <hyperlink ref="D21" r:id="rId19" location="/kluby/11" display="https://evidence.biatlon.cz/ - /kluby/11"/>
    <hyperlink ref="D22" r:id="rId20" location="/kluby/111" display="https://evidence.biatlon.cz/ - /kluby/111"/>
    <hyperlink ref="D23" r:id="rId21" location="/kluby/11" display="https://evidence.biatlon.cz/ - /kluby/11"/>
    <hyperlink ref="D24" r:id="rId22" location="/kluby/11" display="https://evidence.biatlon.cz/ - /kluby/11"/>
    <hyperlink ref="D25" r:id="rId23" location="/kluby/33" display="https://evidence.biatlon.cz/ - /kluby/33"/>
    <hyperlink ref="D26" r:id="rId24" location="/kluby/11" display="https://evidence.biatlon.cz/ - /kluby/11"/>
    <hyperlink ref="D27" r:id="rId25" location="/kluby/33" display="https://evidence.biatlon.cz/ - /kluby/33"/>
    <hyperlink ref="D28" r:id="rId26" location="/kluby/33" display="https://evidence.biatlon.cz/ - /kluby/33"/>
    <hyperlink ref="D29" r:id="rId27" location="/kluby/211" display="https://evidence.biatlon.cz/ - /kluby/211"/>
    <hyperlink ref="D36" r:id="rId28" location="/kluby/111" display="https://evidence.biatlon.cz/ - /kluby/111"/>
    <hyperlink ref="D37" r:id="rId29" location="/kluby/46" display="https://evidence.biatlon.cz/ - /kluby/46"/>
    <hyperlink ref="D38" r:id="rId30" location="/kluby/33" display="https://evidence.biatlon.cz/ - /kluby/33"/>
    <hyperlink ref="D39" r:id="rId31" location="/kluby/137" display="https://evidence.biatlon.cz/ - /kluby/137"/>
    <hyperlink ref="D40" r:id="rId32" location="/kluby/137" display="https://evidence.biatlon.cz/ - /kluby/137"/>
    <hyperlink ref="D41" r:id="rId33" location="/kluby/11" display="https://evidence.biatlon.cz/ - /kluby/11"/>
    <hyperlink ref="D42" r:id="rId34" location="/kluby/111" display="https://evidence.biatlon.cz/ - /kluby/111"/>
    <hyperlink ref="D43" r:id="rId35" location="/kluby/33" display="https://evidence.biatlon.cz/ - /kluby/33"/>
    <hyperlink ref="D44" r:id="rId36" location="/kluby/33" display="https://evidence.biatlon.cz/ - /kluby/33"/>
    <hyperlink ref="D45" r:id="rId37" location="/kluby/11" display="https://evidence.biatlon.cz/ - /kluby/11"/>
    <hyperlink ref="D46" r:id="rId38" location="/kluby/11" display="https://evidence.biatlon.cz/ - /kluby/11"/>
    <hyperlink ref="D47" r:id="rId39" location="/kluby/46" display="https://evidence.biatlon.cz/ - /kluby/46"/>
    <hyperlink ref="D48" r:id="rId40" location="/kluby/33" display="https://evidence.biatlon.cz/ - /kluby/33"/>
    <hyperlink ref="D54" r:id="rId41" location="/kluby/11" display="https://evidence.biatlon.cz/ - /kluby/11"/>
    <hyperlink ref="D55" r:id="rId42" location="/kluby/11" display="https://evidence.biatlon.cz/ - /kluby/11"/>
    <hyperlink ref="D56" r:id="rId43" location="/kluby/11" display="https://evidence.biatlon.cz/ - /kluby/11"/>
    <hyperlink ref="D57" r:id="rId44" location="/kluby/111" display="https://evidence.biatlon.cz/ - /kluby/111"/>
    <hyperlink ref="D58" r:id="rId45" location="/kluby/111" display="https://evidence.biatlon.cz/ - /kluby/111"/>
    <hyperlink ref="D59" r:id="rId46" location="/kluby/11" display="https://evidence.biatlon.cz/ - /kluby/11"/>
    <hyperlink ref="D60" r:id="rId47" location="/kluby/111" display="https://evidence.biatlon.cz/ - /kluby/111"/>
  </hyperlinks>
  <pageMargins left="0.70866141732283472" right="0.70866141732283472" top="0.78740157480314965" bottom="0.78740157480314965" header="0.31496062992125984" footer="0.31496062992125984"/>
  <pageSetup paperSize="9" scale="46" orientation="landscape" verticalDpi="0" r:id="rId48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workbookViewId="0">
      <selection activeCell="O7" sqref="O7"/>
    </sheetView>
  </sheetViews>
  <sheetFormatPr defaultRowHeight="15"/>
  <cols>
    <col min="1" max="1" width="5.7109375" style="57" customWidth="1"/>
    <col min="2" max="2" width="25.7109375" style="63" customWidth="1"/>
    <col min="3" max="3" width="9.28515625" style="59" bestFit="1" customWidth="1"/>
    <col min="4" max="4" width="9.140625" style="59"/>
    <col min="5" max="5" width="14.28515625" style="100" customWidth="1"/>
    <col min="6" max="6" width="10.5703125" style="58" customWidth="1"/>
    <col min="7" max="7" width="12.7109375" style="57" customWidth="1"/>
    <col min="8" max="8" width="12.7109375" style="58" customWidth="1"/>
    <col min="9" max="10" width="12.7109375" style="59" customWidth="1"/>
    <col min="11" max="11" width="12.7109375" style="57" customWidth="1"/>
    <col min="12" max="12" width="10.7109375" style="52" customWidth="1"/>
    <col min="13" max="13" width="9.140625" style="196"/>
    <col min="14" max="16384" width="9.140625" style="57"/>
  </cols>
  <sheetData>
    <row r="1" spans="1:13" s="43" customFormat="1" ht="18.75">
      <c r="A1" s="137" t="s">
        <v>243</v>
      </c>
      <c r="B1" s="137"/>
      <c r="C1" s="40"/>
      <c r="D1" s="41"/>
      <c r="E1" s="42"/>
      <c r="F1" s="40"/>
      <c r="G1" s="40"/>
      <c r="H1" s="40"/>
      <c r="L1" s="44"/>
      <c r="M1" s="193"/>
    </row>
    <row r="2" spans="1:13" s="43" customFormat="1" ht="24.95" customHeight="1">
      <c r="A2" s="345"/>
      <c r="B2" s="345"/>
      <c r="C2" s="345"/>
      <c r="D2" s="45"/>
      <c r="E2" s="42"/>
      <c r="F2" s="46"/>
      <c r="G2" s="40"/>
      <c r="H2" s="40"/>
      <c r="L2" s="44"/>
      <c r="M2" s="193"/>
    </row>
    <row r="3" spans="1:13" s="43" customFormat="1" ht="24.95" customHeight="1">
      <c r="A3" s="11" t="s">
        <v>240</v>
      </c>
      <c r="B3" s="11"/>
      <c r="C3" s="12"/>
      <c r="D3" s="11"/>
      <c r="E3" s="47"/>
      <c r="F3" s="11"/>
      <c r="G3" s="11"/>
      <c r="H3" s="11"/>
      <c r="I3" s="11"/>
      <c r="L3" s="44"/>
      <c r="M3" s="193"/>
    </row>
    <row r="4" spans="1:13" s="56" customFormat="1" ht="24.95" customHeight="1" thickBot="1">
      <c r="A4" s="64" t="s">
        <v>76</v>
      </c>
      <c r="B4" s="64" t="s">
        <v>155</v>
      </c>
      <c r="C4" s="64" t="s">
        <v>77</v>
      </c>
      <c r="D4" s="64" t="s">
        <v>156</v>
      </c>
      <c r="E4" s="64" t="s">
        <v>157</v>
      </c>
      <c r="F4" s="64" t="s">
        <v>78</v>
      </c>
      <c r="G4" s="64" t="s">
        <v>79</v>
      </c>
      <c r="H4" s="64" t="s">
        <v>80</v>
      </c>
      <c r="I4" s="64" t="s">
        <v>81</v>
      </c>
      <c r="J4" s="64" t="s">
        <v>82</v>
      </c>
      <c r="K4" s="64" t="s">
        <v>83</v>
      </c>
      <c r="L4" s="65" t="s">
        <v>235</v>
      </c>
      <c r="M4" s="194" t="s">
        <v>236</v>
      </c>
    </row>
    <row r="5" spans="1:13" s="51" customFormat="1" ht="24.95" customHeight="1">
      <c r="A5" s="69">
        <v>1</v>
      </c>
      <c r="B5" s="70" t="s">
        <v>25</v>
      </c>
      <c r="C5" s="71">
        <v>1999</v>
      </c>
      <c r="D5" s="71" t="s">
        <v>237</v>
      </c>
      <c r="E5" s="72" t="s">
        <v>17</v>
      </c>
      <c r="F5" s="17">
        <v>0</v>
      </c>
      <c r="G5" s="17">
        <v>1.5229166666666667E-2</v>
      </c>
      <c r="H5" s="73"/>
      <c r="I5" s="18"/>
      <c r="J5" s="19">
        <f>SUM(G5-F5)</f>
        <v>1.5229166666666667E-2</v>
      </c>
      <c r="K5" s="20">
        <v>0</v>
      </c>
      <c r="L5" s="34">
        <v>100</v>
      </c>
      <c r="M5" s="68">
        <f>+(2*$J$5-J5)*95/$J$5</f>
        <v>95</v>
      </c>
    </row>
    <row r="6" spans="1:13" s="51" customFormat="1" ht="24.95" customHeight="1">
      <c r="A6" s="75">
        <v>2</v>
      </c>
      <c r="B6" s="76" t="s">
        <v>238</v>
      </c>
      <c r="C6" s="77">
        <v>1999</v>
      </c>
      <c r="D6" s="77" t="s">
        <v>237</v>
      </c>
      <c r="E6" s="78" t="s">
        <v>18</v>
      </c>
      <c r="F6" s="22">
        <v>0</v>
      </c>
      <c r="G6" s="22">
        <v>1.5424768518518518E-2</v>
      </c>
      <c r="H6" s="79"/>
      <c r="I6" s="23"/>
      <c r="J6" s="24">
        <f>SUM(G6-F6)</f>
        <v>1.5424768518518518E-2</v>
      </c>
      <c r="K6" s="25">
        <f>SUM(J6-$J$5)</f>
        <v>1.9560185185185132E-4</v>
      </c>
      <c r="L6" s="34">
        <f>+(2*$J$5-J6)*100/$J$5</f>
        <v>98.715610275117797</v>
      </c>
      <c r="M6" s="68">
        <f>+(2*$J$5-J6)*95/$J$5</f>
        <v>93.77982976136191</v>
      </c>
    </row>
    <row r="7" spans="1:13" s="51" customFormat="1" ht="24.95" customHeight="1">
      <c r="A7" s="75">
        <v>3</v>
      </c>
      <c r="B7" s="80" t="s">
        <v>239</v>
      </c>
      <c r="C7" s="81">
        <v>2000</v>
      </c>
      <c r="D7" s="81" t="s">
        <v>237</v>
      </c>
      <c r="E7" s="82" t="s">
        <v>17</v>
      </c>
      <c r="F7" s="22">
        <v>0</v>
      </c>
      <c r="G7" s="22">
        <v>1.5813657407407408E-2</v>
      </c>
      <c r="H7" s="79"/>
      <c r="I7" s="23"/>
      <c r="J7" s="24">
        <f>SUM(G7-F7)</f>
        <v>1.5813657407407408E-2</v>
      </c>
      <c r="K7" s="25">
        <f>SUM(J7-$J$5)</f>
        <v>5.8449074074074132E-4</v>
      </c>
      <c r="L7" s="34">
        <f>+(2*$J$5-J7)*100/$J$5</f>
        <v>96.162030703754368</v>
      </c>
      <c r="M7" s="68">
        <f>+(2*$J$5-J7)*95/$J$5</f>
        <v>91.353929168566651</v>
      </c>
    </row>
    <row r="8" spans="1:13" s="51" customFormat="1" ht="24.95" customHeight="1">
      <c r="A8" s="75">
        <v>4</v>
      </c>
      <c r="B8" s="76" t="s">
        <v>32</v>
      </c>
      <c r="C8" s="77">
        <v>2000</v>
      </c>
      <c r="D8" s="77" t="s">
        <v>237</v>
      </c>
      <c r="E8" s="78" t="s">
        <v>17</v>
      </c>
      <c r="F8" s="22">
        <v>0</v>
      </c>
      <c r="G8" s="22">
        <v>1.6210648148148148E-2</v>
      </c>
      <c r="H8" s="79"/>
      <c r="I8" s="23"/>
      <c r="J8" s="24">
        <f>SUM(G8-F8)</f>
        <v>1.6210648148148148E-2</v>
      </c>
      <c r="K8" s="25">
        <f>SUM(J8-$J$5)</f>
        <v>9.8148148148148075E-4</v>
      </c>
      <c r="L8" s="34">
        <f>+(2*$J$5-J8)*100/$J$5</f>
        <v>93.555251557987546</v>
      </c>
      <c r="M8" s="68">
        <f>+(2*$J$5-J8)*95/$J$5</f>
        <v>88.87748898008816</v>
      </c>
    </row>
    <row r="9" spans="1:13" s="51" customFormat="1" ht="24.95" customHeight="1">
      <c r="A9" s="57"/>
      <c r="B9" s="63"/>
      <c r="C9" s="59"/>
      <c r="D9" s="59"/>
      <c r="E9" s="100"/>
      <c r="F9" s="58"/>
      <c r="G9" s="57"/>
      <c r="H9" s="58"/>
      <c r="I9" s="59"/>
      <c r="J9" s="59"/>
      <c r="K9" s="57"/>
      <c r="L9" s="52"/>
      <c r="M9" s="195"/>
    </row>
    <row r="10" spans="1:13" s="43" customFormat="1" ht="24.95" customHeight="1">
      <c r="A10" s="11" t="s">
        <v>241</v>
      </c>
      <c r="B10" s="11"/>
      <c r="C10" s="12"/>
      <c r="D10" s="11"/>
      <c r="E10" s="47"/>
      <c r="F10" s="11"/>
      <c r="G10" s="11"/>
      <c r="H10" s="11"/>
      <c r="I10" s="11"/>
      <c r="L10" s="44"/>
      <c r="M10" s="193"/>
    </row>
    <row r="11" spans="1:13" s="56" customFormat="1" ht="24.95" customHeight="1" thickBot="1">
      <c r="A11" s="64" t="s">
        <v>76</v>
      </c>
      <c r="B11" s="64" t="s">
        <v>155</v>
      </c>
      <c r="C11" s="64" t="s">
        <v>77</v>
      </c>
      <c r="D11" s="64" t="s">
        <v>156</v>
      </c>
      <c r="E11" s="64" t="s">
        <v>157</v>
      </c>
      <c r="F11" s="64" t="s">
        <v>78</v>
      </c>
      <c r="G11" s="64" t="s">
        <v>79</v>
      </c>
      <c r="H11" s="64" t="s">
        <v>80</v>
      </c>
      <c r="I11" s="64" t="s">
        <v>81</v>
      </c>
      <c r="J11" s="64" t="s">
        <v>82</v>
      </c>
      <c r="K11" s="64" t="s">
        <v>83</v>
      </c>
      <c r="L11" s="65" t="s">
        <v>235</v>
      </c>
      <c r="M11" s="194" t="s">
        <v>236</v>
      </c>
    </row>
    <row r="12" spans="1:13" s="51" customFormat="1" ht="24.95" customHeight="1">
      <c r="A12" s="69">
        <v>1</v>
      </c>
      <c r="B12" s="70" t="s">
        <v>47</v>
      </c>
      <c r="C12" s="71">
        <v>2001</v>
      </c>
      <c r="D12" s="71" t="s">
        <v>242</v>
      </c>
      <c r="E12" s="72" t="s">
        <v>118</v>
      </c>
      <c r="F12" s="17">
        <v>0</v>
      </c>
      <c r="G12" s="17">
        <v>1.6246527777777776E-2</v>
      </c>
      <c r="H12" s="73"/>
      <c r="I12" s="18"/>
      <c r="J12" s="19">
        <f>SUM(G12-F12)</f>
        <v>1.6246527777777776E-2</v>
      </c>
      <c r="K12" s="20">
        <v>0</v>
      </c>
      <c r="L12" s="34">
        <v>100</v>
      </c>
      <c r="M12" s="68">
        <f>+(2*$J$12-J12)*95/$J$12</f>
        <v>95</v>
      </c>
    </row>
    <row r="13" spans="1:13" s="51" customFormat="1" ht="24.95" customHeight="1">
      <c r="A13" s="75">
        <v>2</v>
      </c>
      <c r="B13" s="76" t="s">
        <v>56</v>
      </c>
      <c r="C13" s="77">
        <v>2001</v>
      </c>
      <c r="D13" s="77" t="s">
        <v>242</v>
      </c>
      <c r="E13" s="78" t="s">
        <v>118</v>
      </c>
      <c r="F13" s="22">
        <v>0</v>
      </c>
      <c r="G13" s="22">
        <v>1.635185185185185E-2</v>
      </c>
      <c r="H13" s="79"/>
      <c r="I13" s="23"/>
      <c r="J13" s="24">
        <f>SUM(G13-F13)</f>
        <v>1.635185185185185E-2</v>
      </c>
      <c r="K13" s="25">
        <f>SUM(J13-$J$12)</f>
        <v>1.0532407407407365E-4</v>
      </c>
      <c r="L13" s="34">
        <f>+(2*$J$12-J13)*100/$J$12</f>
        <v>99.351713329058924</v>
      </c>
      <c r="M13" s="68">
        <f>+(2*$J$12-J13)*95/$J$12</f>
        <v>94.384127662605962</v>
      </c>
    </row>
    <row r="14" spans="1:13" ht="24.95" customHeight="1"/>
    <row r="15" spans="1:13" ht="24.95" customHeight="1">
      <c r="A15" s="11" t="s">
        <v>246</v>
      </c>
      <c r="B15" s="11"/>
      <c r="C15" s="12"/>
      <c r="D15" s="11"/>
      <c r="E15" s="47"/>
      <c r="F15" s="11"/>
      <c r="G15" s="11"/>
      <c r="H15" s="11"/>
      <c r="I15" s="11"/>
      <c r="J15" s="43"/>
      <c r="K15" s="43"/>
      <c r="L15" s="44"/>
      <c r="M15" s="193"/>
    </row>
    <row r="16" spans="1:13" ht="24.95" customHeight="1" thickBot="1">
      <c r="A16" s="64" t="s">
        <v>76</v>
      </c>
      <c r="B16" s="64" t="s">
        <v>155</v>
      </c>
      <c r="C16" s="64" t="s">
        <v>77</v>
      </c>
      <c r="D16" s="64" t="s">
        <v>156</v>
      </c>
      <c r="E16" s="64" t="s">
        <v>157</v>
      </c>
      <c r="F16" s="64" t="s">
        <v>78</v>
      </c>
      <c r="G16" s="64" t="s">
        <v>79</v>
      </c>
      <c r="H16" s="64" t="s">
        <v>80</v>
      </c>
      <c r="I16" s="64" t="s">
        <v>81</v>
      </c>
      <c r="J16" s="64" t="s">
        <v>82</v>
      </c>
      <c r="K16" s="64" t="s">
        <v>83</v>
      </c>
      <c r="L16" s="65" t="s">
        <v>235</v>
      </c>
      <c r="M16" s="194" t="s">
        <v>236</v>
      </c>
    </row>
    <row r="17" spans="1:13" ht="24.95" customHeight="1">
      <c r="A17" s="69">
        <v>1</v>
      </c>
      <c r="B17" s="70" t="s">
        <v>36</v>
      </c>
      <c r="C17" s="71">
        <v>2000</v>
      </c>
      <c r="D17" s="71" t="s">
        <v>244</v>
      </c>
      <c r="E17" s="72" t="s">
        <v>18</v>
      </c>
      <c r="F17" s="17">
        <v>0</v>
      </c>
      <c r="G17" s="17">
        <v>1.2333333333333335E-2</v>
      </c>
      <c r="H17" s="73"/>
      <c r="I17" s="18"/>
      <c r="J17" s="19">
        <f>SUM(G17-F17)</f>
        <v>1.2333333333333335E-2</v>
      </c>
      <c r="K17" s="20">
        <v>0</v>
      </c>
      <c r="L17" s="34">
        <f>+(2*$J$17-J17)*100/$J$17</f>
        <v>99.999999999999986</v>
      </c>
      <c r="M17" s="68">
        <f>+(2*$J$17-J17)*95/$J$17</f>
        <v>95</v>
      </c>
    </row>
    <row r="18" spans="1:13" ht="24.95" customHeight="1">
      <c r="A18" s="75">
        <v>2</v>
      </c>
      <c r="B18" s="76" t="s">
        <v>87</v>
      </c>
      <c r="C18" s="77">
        <v>1999</v>
      </c>
      <c r="D18" s="77" t="s">
        <v>244</v>
      </c>
      <c r="E18" s="78" t="s">
        <v>118</v>
      </c>
      <c r="F18" s="22">
        <v>0</v>
      </c>
      <c r="G18" s="22">
        <v>1.2388888888888889E-2</v>
      </c>
      <c r="H18" s="79"/>
      <c r="I18" s="23"/>
      <c r="J18" s="24">
        <f>SUM(G18-F18)</f>
        <v>1.2388888888888889E-2</v>
      </c>
      <c r="K18" s="25">
        <f>SUM(J18-$J$17)</f>
        <v>5.5555555555553485E-5</v>
      </c>
      <c r="L18" s="34">
        <f>+(2*$J$17-J18)*100/$J$17</f>
        <v>99.549549549549553</v>
      </c>
      <c r="M18" s="68">
        <f>+(2*$J$17-J18)*95/$J$17</f>
        <v>94.572072072072075</v>
      </c>
    </row>
    <row r="19" spans="1:13" ht="24.95" customHeight="1">
      <c r="A19" s="75">
        <v>3</v>
      </c>
      <c r="B19" s="80" t="s">
        <v>19</v>
      </c>
      <c r="C19" s="81">
        <v>1999</v>
      </c>
      <c r="D19" s="81" t="s">
        <v>244</v>
      </c>
      <c r="E19" s="82" t="s">
        <v>245</v>
      </c>
      <c r="F19" s="22">
        <v>0</v>
      </c>
      <c r="G19" s="22">
        <v>1.2748842592592595E-2</v>
      </c>
      <c r="H19" s="79"/>
      <c r="I19" s="23"/>
      <c r="J19" s="24">
        <f>SUM(G19-F19)</f>
        <v>1.2748842592592595E-2</v>
      </c>
      <c r="K19" s="25">
        <f>SUM(J19-$J$17)</f>
        <v>4.1550925925925956E-4</v>
      </c>
      <c r="L19" s="34">
        <f>+(2*$J$17-J19)*100/$J$17</f>
        <v>96.631006006006004</v>
      </c>
      <c r="M19" s="68">
        <f>+(2*$J$17-J19)*95/$J$17</f>
        <v>91.799455705705711</v>
      </c>
    </row>
    <row r="20" spans="1:13" ht="24.95" customHeight="1">
      <c r="A20" s="75">
        <v>4</v>
      </c>
      <c r="B20" s="76" t="s">
        <v>121</v>
      </c>
      <c r="C20" s="77">
        <v>1999</v>
      </c>
      <c r="D20" s="77" t="s">
        <v>244</v>
      </c>
      <c r="E20" s="78" t="s">
        <v>245</v>
      </c>
      <c r="F20" s="22">
        <v>0</v>
      </c>
      <c r="G20" s="22">
        <v>1.2943287037037036E-2</v>
      </c>
      <c r="H20" s="79"/>
      <c r="I20" s="23"/>
      <c r="J20" s="24">
        <f>SUM(G20-F20)</f>
        <v>1.2943287037037036E-2</v>
      </c>
      <c r="K20" s="25">
        <f>SUM(J20-$J$17)</f>
        <v>6.099537037037011E-4</v>
      </c>
      <c r="L20" s="34">
        <f>+(2*$J$17-J20)*100/$J$17</f>
        <v>95.054429429429447</v>
      </c>
      <c r="M20" s="68">
        <f>+(2*$J$17-J20)*95/$J$17</f>
        <v>90.301707957957987</v>
      </c>
    </row>
    <row r="21" spans="1:13" ht="24.95" customHeight="1"/>
  </sheetData>
  <mergeCells count="1">
    <mergeCell ref="A2:C2"/>
  </mergeCells>
  <hyperlinks>
    <hyperlink ref="E5" r:id="rId1" location="/kluby/11" display="https://evidence.biatlon.cz/ - /kluby/11"/>
    <hyperlink ref="E7" r:id="rId2" location="/kluby/33" display="https://evidence.biatlon.cz/ - /kluby/33"/>
    <hyperlink ref="E8" r:id="rId3" location="/kluby/137" display="https://evidence.biatlon.cz/ - /kluby/137"/>
    <hyperlink ref="E6" r:id="rId4" location="/kluby/111" display="https://evidence.biatlon.cz/ - /kluby/111"/>
    <hyperlink ref="E12" r:id="rId5" location="/kluby/11" display="https://evidence.biatlon.cz/ - /kluby/11"/>
    <hyperlink ref="E13" r:id="rId6" location="/kluby/111" display="https://evidence.biatlon.cz/ - /kluby/111"/>
    <hyperlink ref="E17" r:id="rId7" location="/kluby/11" display="https://evidence.biatlon.cz/ - /kluby/11"/>
    <hyperlink ref="E19" r:id="rId8" location="/kluby/33" display="https://evidence.biatlon.cz/ - /kluby/33"/>
    <hyperlink ref="E20" r:id="rId9" location="/kluby/137" display="https://evidence.biatlon.cz/ - /kluby/137"/>
    <hyperlink ref="E18" r:id="rId10" location="/kluby/111" display="https://evidence.biatlon.cz/ - /kluby/111"/>
  </hyperlinks>
  <pageMargins left="0.70866141732283472" right="0.70866141732283472" top="0.78740157480314965" bottom="0.78740157480314965" header="0.31496062992125984" footer="0.31496062992125984"/>
  <pageSetup paperSize="9" scale="82" orientation="landscape" verticalDpi="0" r:id="rId1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9"/>
  <sheetViews>
    <sheetView workbookViewId="0">
      <selection activeCell="O1" sqref="O1:O1048576"/>
    </sheetView>
  </sheetViews>
  <sheetFormatPr defaultRowHeight="15"/>
  <cols>
    <col min="1" max="1" width="7.42578125" style="139" bestFit="1" customWidth="1"/>
    <col min="2" max="2" width="5.140625" style="139" bestFit="1" customWidth="1"/>
    <col min="3" max="3" width="20.42578125" bestFit="1" customWidth="1"/>
    <col min="4" max="4" width="7.140625" style="139" customWidth="1"/>
    <col min="5" max="5" width="15" customWidth="1"/>
    <col min="6" max="6" width="10.28515625" style="139" customWidth="1"/>
    <col min="7" max="7" width="3.85546875" style="139" customWidth="1"/>
    <col min="8" max="8" width="4.140625" style="139" customWidth="1"/>
    <col min="9" max="9" width="5" style="139" bestFit="1" customWidth="1"/>
    <col min="10" max="10" width="10.42578125" style="139" customWidth="1"/>
    <col min="11" max="11" width="9.85546875" style="139" customWidth="1"/>
    <col min="12" max="12" width="9.140625" style="139" customWidth="1"/>
    <col min="13" max="13" width="9.140625" style="139"/>
    <col min="14" max="14" width="9.140625" style="145"/>
    <col min="15" max="15" width="10.85546875" style="198" customWidth="1"/>
  </cols>
  <sheetData>
    <row r="2" spans="1:15" s="138" customFormat="1">
      <c r="A2" s="140" t="s">
        <v>76</v>
      </c>
      <c r="B2" s="140" t="s">
        <v>247</v>
      </c>
      <c r="C2" s="138" t="s">
        <v>248</v>
      </c>
      <c r="D2" s="140" t="s">
        <v>249</v>
      </c>
      <c r="E2" s="138" t="s">
        <v>250</v>
      </c>
      <c r="F2" s="140" t="s">
        <v>251</v>
      </c>
      <c r="G2" s="140" t="s">
        <v>80</v>
      </c>
      <c r="H2" s="140" t="s">
        <v>81</v>
      </c>
      <c r="I2" s="140" t="s">
        <v>252</v>
      </c>
      <c r="J2" s="140" t="s">
        <v>253</v>
      </c>
      <c r="K2" s="140" t="s">
        <v>254</v>
      </c>
      <c r="L2" s="140" t="s">
        <v>255</v>
      </c>
      <c r="M2" s="143" t="s">
        <v>266</v>
      </c>
      <c r="N2" s="146" t="s">
        <v>284</v>
      </c>
      <c r="O2" s="197" t="s">
        <v>555</v>
      </c>
    </row>
    <row r="3" spans="1:15" ht="15.75">
      <c r="A3" s="139">
        <v>1</v>
      </c>
      <c r="B3" s="139">
        <v>67</v>
      </c>
      <c r="C3" t="s">
        <v>52</v>
      </c>
      <c r="D3" s="139" t="s">
        <v>237</v>
      </c>
      <c r="E3" t="s">
        <v>18</v>
      </c>
      <c r="F3" s="141">
        <v>1.5601851851851851E-2</v>
      </c>
      <c r="G3" s="139">
        <v>0</v>
      </c>
      <c r="H3" s="139">
        <v>0</v>
      </c>
      <c r="I3" s="139">
        <v>0</v>
      </c>
      <c r="J3" s="141">
        <v>1.5601851851851851E-2</v>
      </c>
      <c r="K3" s="141">
        <f>J3-J3</f>
        <v>0</v>
      </c>
      <c r="L3" s="142">
        <f>(($J$3*2)-J3)*100/$J$3</f>
        <v>100</v>
      </c>
      <c r="M3" s="144">
        <f>+(2*$J$3-J3)*95/$J$3</f>
        <v>95</v>
      </c>
    </row>
    <row r="4" spans="1:15" ht="15.75">
      <c r="A4" s="139">
        <v>2</v>
      </c>
      <c r="B4" s="139">
        <v>71</v>
      </c>
      <c r="C4" t="s">
        <v>129</v>
      </c>
      <c r="D4" s="139" t="s">
        <v>242</v>
      </c>
      <c r="E4" t="s">
        <v>117</v>
      </c>
      <c r="F4" s="141">
        <v>1.5983796296296295E-2</v>
      </c>
      <c r="G4" s="139">
        <v>0</v>
      </c>
      <c r="H4" s="139">
        <v>1</v>
      </c>
      <c r="I4" s="139">
        <v>1</v>
      </c>
      <c r="J4" s="141">
        <v>1.5983796296296295E-2</v>
      </c>
      <c r="K4" s="141">
        <f>J4-$J$3</f>
        <v>3.8194444444444343E-4</v>
      </c>
      <c r="L4" s="142">
        <f t="shared" ref="L4:L38" si="0">(($J$3*2)-J4)*100/$J$3</f>
        <v>97.551928783382792</v>
      </c>
      <c r="M4" s="144"/>
      <c r="N4" s="36">
        <f>+(2*$J$4-J4)*95/$J$4</f>
        <v>95</v>
      </c>
    </row>
    <row r="5" spans="1:15" ht="15.75">
      <c r="A5" s="139">
        <v>3</v>
      </c>
      <c r="B5" s="139">
        <v>62</v>
      </c>
      <c r="C5" t="s">
        <v>57</v>
      </c>
      <c r="D5" s="139" t="s">
        <v>242</v>
      </c>
      <c r="E5" t="s">
        <v>17</v>
      </c>
      <c r="F5" s="141">
        <v>1.6030092592592592E-2</v>
      </c>
      <c r="G5" s="139">
        <v>3</v>
      </c>
      <c r="H5" s="139">
        <v>3</v>
      </c>
      <c r="I5" s="139">
        <v>6</v>
      </c>
      <c r="J5" s="141">
        <v>1.6030092592592592E-2</v>
      </c>
      <c r="K5" s="141">
        <f t="shared" ref="K5:K38" si="1">J5-$J$3</f>
        <v>4.2824074074074119E-4</v>
      </c>
      <c r="L5" s="142">
        <f t="shared" si="0"/>
        <v>97.255192878338278</v>
      </c>
      <c r="M5" s="144"/>
      <c r="N5" s="36">
        <f>+(2*$J$4-J5)*95/$J$4</f>
        <v>94.724837074583618</v>
      </c>
    </row>
    <row r="6" spans="1:15" ht="15.75">
      <c r="A6" s="139">
        <v>4</v>
      </c>
      <c r="B6" s="139">
        <v>52</v>
      </c>
      <c r="C6" t="s">
        <v>27</v>
      </c>
      <c r="D6" s="139" t="s">
        <v>237</v>
      </c>
      <c r="E6" t="s">
        <v>117</v>
      </c>
      <c r="F6" s="141">
        <v>1.6145833333333335E-2</v>
      </c>
      <c r="G6" s="139">
        <v>2</v>
      </c>
      <c r="H6" s="139">
        <v>1</v>
      </c>
      <c r="I6" s="139">
        <v>3</v>
      </c>
      <c r="J6" s="141">
        <v>1.6145833333333335E-2</v>
      </c>
      <c r="K6" s="141">
        <f t="shared" si="1"/>
        <v>5.4398148148148383E-4</v>
      </c>
      <c r="L6" s="142">
        <f t="shared" si="0"/>
        <v>96.513353115726986</v>
      </c>
      <c r="M6" s="144">
        <f>+(2*$J$3-J6)*95/$J$3</f>
        <v>91.687685459940639</v>
      </c>
    </row>
    <row r="7" spans="1:15" ht="15.75">
      <c r="A7" s="139">
        <v>5</v>
      </c>
      <c r="B7" s="139">
        <v>60</v>
      </c>
      <c r="C7" t="s">
        <v>256</v>
      </c>
      <c r="D7" s="139" t="s">
        <v>242</v>
      </c>
      <c r="E7" t="s">
        <v>18</v>
      </c>
      <c r="F7" s="141">
        <v>1.6249999999999997E-2</v>
      </c>
      <c r="G7" s="139">
        <v>0</v>
      </c>
      <c r="H7" s="139">
        <v>0</v>
      </c>
      <c r="I7" s="139">
        <v>0</v>
      </c>
      <c r="J7" s="141">
        <v>1.6249999999999997E-2</v>
      </c>
      <c r="K7" s="141">
        <f t="shared" si="1"/>
        <v>6.4814814814814596E-4</v>
      </c>
      <c r="L7" s="142">
        <f t="shared" si="0"/>
        <v>95.845697329376861</v>
      </c>
      <c r="M7" s="144"/>
      <c r="N7" s="36">
        <f>+(2*$J$4-J7)*95/$J$4</f>
        <v>93.417813178855909</v>
      </c>
    </row>
    <row r="8" spans="1:15" ht="15.75">
      <c r="A8" s="139">
        <v>6</v>
      </c>
      <c r="B8" s="139">
        <v>68</v>
      </c>
      <c r="C8" t="s">
        <v>49</v>
      </c>
      <c r="D8" s="139" t="s">
        <v>242</v>
      </c>
      <c r="E8" t="s">
        <v>17</v>
      </c>
      <c r="F8" s="141">
        <v>1.636574074074074E-2</v>
      </c>
      <c r="G8" s="139">
        <v>1</v>
      </c>
      <c r="H8" s="139">
        <v>0</v>
      </c>
      <c r="I8" s="139">
        <v>1</v>
      </c>
      <c r="J8" s="141">
        <v>1.636574074074074E-2</v>
      </c>
      <c r="K8" s="141">
        <f t="shared" si="1"/>
        <v>7.638888888888886E-4</v>
      </c>
      <c r="L8" s="142">
        <f t="shared" si="0"/>
        <v>95.103857566765583</v>
      </c>
      <c r="M8" s="144"/>
      <c r="N8" s="36">
        <f>+(2*$J$4-J8)*95/$J$4</f>
        <v>92.72990586531499</v>
      </c>
    </row>
    <row r="9" spans="1:15" ht="15.75">
      <c r="A9" s="139">
        <v>7</v>
      </c>
      <c r="B9" s="139">
        <v>75</v>
      </c>
      <c r="C9" t="s">
        <v>111</v>
      </c>
      <c r="D9" s="139" t="s">
        <v>242</v>
      </c>
      <c r="E9" t="s">
        <v>117</v>
      </c>
      <c r="F9" s="141">
        <v>1.6400462962962964E-2</v>
      </c>
      <c r="G9" s="139">
        <v>1</v>
      </c>
      <c r="H9" s="139">
        <v>1</v>
      </c>
      <c r="I9" s="139">
        <v>2</v>
      </c>
      <c r="J9" s="141">
        <v>1.6400462962962964E-2</v>
      </c>
      <c r="K9" s="141">
        <f t="shared" si="1"/>
        <v>7.9861111111111278E-4</v>
      </c>
      <c r="L9" s="142">
        <f t="shared" si="0"/>
        <v>94.88130563798218</v>
      </c>
      <c r="M9" s="144"/>
      <c r="N9" s="36">
        <f>+(2*$J$4-J9)*95/$J$4</f>
        <v>92.523533671252707</v>
      </c>
    </row>
    <row r="10" spans="1:15" ht="15.75">
      <c r="A10" s="139">
        <v>8</v>
      </c>
      <c r="B10" s="139">
        <v>58</v>
      </c>
      <c r="C10" t="s">
        <v>59</v>
      </c>
      <c r="D10" s="139" t="s">
        <v>242</v>
      </c>
      <c r="E10" t="s">
        <v>17</v>
      </c>
      <c r="F10" s="141">
        <v>1.6585648148148148E-2</v>
      </c>
      <c r="G10" s="139">
        <v>1</v>
      </c>
      <c r="H10" s="139">
        <v>2</v>
      </c>
      <c r="I10" s="139">
        <v>3</v>
      </c>
      <c r="J10" s="141">
        <v>1.6585648148148148E-2</v>
      </c>
      <c r="K10" s="141">
        <f t="shared" si="1"/>
        <v>9.8379629629629685E-4</v>
      </c>
      <c r="L10" s="142">
        <f t="shared" si="0"/>
        <v>93.694362017804153</v>
      </c>
      <c r="M10" s="144"/>
      <c r="N10" s="36">
        <f>+(2*$J$4-J10)*95/$J$4</f>
        <v>91.422881969587237</v>
      </c>
    </row>
    <row r="11" spans="1:15" ht="15.75">
      <c r="A11" s="139">
        <v>9</v>
      </c>
      <c r="B11" s="139">
        <v>65</v>
      </c>
      <c r="C11" t="s">
        <v>134</v>
      </c>
      <c r="D11" s="139" t="s">
        <v>257</v>
      </c>
      <c r="E11" t="s">
        <v>18</v>
      </c>
      <c r="F11" s="141">
        <v>1.6840277777777777E-2</v>
      </c>
      <c r="G11" s="139">
        <v>1</v>
      </c>
      <c r="H11" s="139">
        <v>2</v>
      </c>
      <c r="I11" s="139">
        <v>3</v>
      </c>
      <c r="J11" s="141">
        <v>1.6840277777777777E-2</v>
      </c>
      <c r="K11" s="141">
        <f t="shared" si="1"/>
        <v>1.2384259259259258E-3</v>
      </c>
      <c r="L11" s="142">
        <f t="shared" si="0"/>
        <v>92.062314540059347</v>
      </c>
      <c r="M11" s="144"/>
      <c r="N11" s="36"/>
      <c r="O11" s="36">
        <f>+(2*$J$11-J11)*100/$J$11</f>
        <v>100</v>
      </c>
    </row>
    <row r="12" spans="1:15" ht="15.75">
      <c r="A12" s="139">
        <v>10</v>
      </c>
      <c r="B12" s="139">
        <v>81</v>
      </c>
      <c r="C12" t="s">
        <v>258</v>
      </c>
      <c r="D12" s="139" t="s">
        <v>259</v>
      </c>
      <c r="E12" t="s">
        <v>118</v>
      </c>
      <c r="F12" s="141">
        <v>1.6944444444444443E-2</v>
      </c>
      <c r="G12" s="139">
        <v>2</v>
      </c>
      <c r="H12" s="139">
        <v>1</v>
      </c>
      <c r="I12" s="139">
        <v>3</v>
      </c>
      <c r="J12" s="141">
        <v>1.6944444444444443E-2</v>
      </c>
      <c r="K12" s="141">
        <f t="shared" si="1"/>
        <v>1.3425925925925914E-3</v>
      </c>
      <c r="L12" s="142">
        <f t="shared" si="0"/>
        <v>91.394658753709209</v>
      </c>
      <c r="M12" s="144"/>
      <c r="N12" s="36"/>
    </row>
    <row r="13" spans="1:15" ht="15.75">
      <c r="A13" s="139">
        <v>11</v>
      </c>
      <c r="B13" s="139">
        <v>64</v>
      </c>
      <c r="C13" t="s">
        <v>260</v>
      </c>
      <c r="D13" s="139" t="s">
        <v>237</v>
      </c>
      <c r="E13" t="s">
        <v>117</v>
      </c>
      <c r="F13" s="141">
        <v>1.699074074074074E-2</v>
      </c>
      <c r="G13" s="139">
        <v>4</v>
      </c>
      <c r="H13" s="139">
        <v>2</v>
      </c>
      <c r="I13" s="139">
        <v>6</v>
      </c>
      <c r="J13" s="141">
        <v>1.699074074074074E-2</v>
      </c>
      <c r="K13" s="141">
        <f t="shared" si="1"/>
        <v>1.3888888888888892E-3</v>
      </c>
      <c r="L13" s="142">
        <f t="shared" si="0"/>
        <v>91.097922848664695</v>
      </c>
      <c r="M13" s="144">
        <f>+(2*$J$3-J13)*95/$J$3</f>
        <v>86.543026706231444</v>
      </c>
      <c r="N13" s="36"/>
    </row>
    <row r="14" spans="1:15" ht="15.75">
      <c r="A14" s="139">
        <v>12</v>
      </c>
      <c r="B14" s="139">
        <v>73</v>
      </c>
      <c r="C14" t="s">
        <v>48</v>
      </c>
      <c r="D14" s="139" t="s">
        <v>242</v>
      </c>
      <c r="E14" t="s">
        <v>17</v>
      </c>
      <c r="F14" s="141">
        <v>1.7106481481481483E-2</v>
      </c>
      <c r="G14" s="139">
        <v>1</v>
      </c>
      <c r="H14" s="139">
        <v>2</v>
      </c>
      <c r="I14" s="139">
        <v>3</v>
      </c>
      <c r="J14" s="141">
        <v>1.7106481481481483E-2</v>
      </c>
      <c r="K14" s="141">
        <f t="shared" si="1"/>
        <v>1.5046296296296318E-3</v>
      </c>
      <c r="L14" s="142">
        <f t="shared" si="0"/>
        <v>90.356083086053388</v>
      </c>
      <c r="N14" s="36">
        <f>+(2*$J$4-J14)*95/$J$4</f>
        <v>88.327299058653125</v>
      </c>
    </row>
    <row r="15" spans="1:15" ht="15.75">
      <c r="A15" s="139">
        <v>13</v>
      </c>
      <c r="B15" s="139">
        <v>85</v>
      </c>
      <c r="C15" t="s">
        <v>210</v>
      </c>
      <c r="D15" s="139" t="s">
        <v>259</v>
      </c>
      <c r="E15" t="s">
        <v>117</v>
      </c>
      <c r="F15" s="141">
        <v>1.7106481481481483E-2</v>
      </c>
      <c r="G15" s="139">
        <v>3</v>
      </c>
      <c r="H15" s="139">
        <v>1</v>
      </c>
      <c r="I15" s="139">
        <v>4</v>
      </c>
      <c r="J15" s="141">
        <v>1.7106481481481483E-2</v>
      </c>
      <c r="K15" s="141">
        <f t="shared" si="1"/>
        <v>1.5046296296296318E-3</v>
      </c>
      <c r="L15" s="142">
        <f t="shared" si="0"/>
        <v>90.356083086053388</v>
      </c>
      <c r="N15" s="36"/>
    </row>
    <row r="16" spans="1:15" ht="15.75">
      <c r="A16" s="139">
        <v>14</v>
      </c>
      <c r="B16" s="139">
        <v>79</v>
      </c>
      <c r="C16" t="s">
        <v>218</v>
      </c>
      <c r="D16" s="139" t="s">
        <v>259</v>
      </c>
      <c r="E16" t="s">
        <v>17</v>
      </c>
      <c r="F16" s="141">
        <v>1.7314814814814814E-2</v>
      </c>
      <c r="G16" s="139">
        <v>2</v>
      </c>
      <c r="H16" s="139">
        <v>1</v>
      </c>
      <c r="I16" s="139">
        <v>3</v>
      </c>
      <c r="J16" s="141">
        <v>1.7314814814814814E-2</v>
      </c>
      <c r="K16" s="141">
        <f t="shared" si="1"/>
        <v>1.712962962962963E-3</v>
      </c>
      <c r="L16" s="142">
        <f t="shared" si="0"/>
        <v>89.020771513353111</v>
      </c>
      <c r="N16" s="36"/>
    </row>
    <row r="17" spans="1:15" ht="15.75">
      <c r="A17" s="139">
        <v>15</v>
      </c>
      <c r="B17" s="139">
        <v>57</v>
      </c>
      <c r="C17" t="s">
        <v>107</v>
      </c>
      <c r="D17" s="139" t="s">
        <v>257</v>
      </c>
      <c r="E17" t="s">
        <v>17</v>
      </c>
      <c r="F17" s="141">
        <v>1.7349537037037038E-2</v>
      </c>
      <c r="G17" s="139">
        <v>1</v>
      </c>
      <c r="H17" s="139">
        <v>5</v>
      </c>
      <c r="I17" s="139">
        <v>6</v>
      </c>
      <c r="J17" s="141">
        <v>1.7349537037037038E-2</v>
      </c>
      <c r="K17" s="141">
        <f t="shared" si="1"/>
        <v>1.7476851851851872E-3</v>
      </c>
      <c r="L17" s="142">
        <f t="shared" si="0"/>
        <v>88.798219584569708</v>
      </c>
      <c r="N17" s="36"/>
      <c r="O17" s="36">
        <f>+(2*$J$11-J17)*100/$J$11</f>
        <v>96.975945017182127</v>
      </c>
    </row>
    <row r="18" spans="1:15" ht="15.75">
      <c r="A18" s="139">
        <v>16</v>
      </c>
      <c r="B18" s="139">
        <v>84</v>
      </c>
      <c r="C18" t="s">
        <v>214</v>
      </c>
      <c r="D18" s="139" t="s">
        <v>259</v>
      </c>
      <c r="E18" t="s">
        <v>18</v>
      </c>
      <c r="F18" s="141">
        <v>1.7569444444444447E-2</v>
      </c>
      <c r="G18" s="139">
        <v>2</v>
      </c>
      <c r="H18" s="139">
        <v>2</v>
      </c>
      <c r="I18" s="139">
        <v>4</v>
      </c>
      <c r="J18" s="141">
        <v>1.7569444444444447E-2</v>
      </c>
      <c r="K18" s="141">
        <f t="shared" si="1"/>
        <v>1.9675925925925954E-3</v>
      </c>
      <c r="L18" s="142">
        <f t="shared" si="0"/>
        <v>87.388724035608291</v>
      </c>
      <c r="N18" s="36"/>
    </row>
    <row r="19" spans="1:15" ht="15.75">
      <c r="A19" s="139">
        <v>17</v>
      </c>
      <c r="B19" s="139">
        <v>87</v>
      </c>
      <c r="C19" t="s">
        <v>261</v>
      </c>
      <c r="D19" s="139" t="s">
        <v>259</v>
      </c>
      <c r="E19" t="s">
        <v>117</v>
      </c>
      <c r="F19" s="141">
        <v>1.7893518518518517E-2</v>
      </c>
      <c r="G19" s="139">
        <v>1</v>
      </c>
      <c r="H19" s="139">
        <v>2</v>
      </c>
      <c r="I19" s="139">
        <v>3</v>
      </c>
      <c r="J19" s="141">
        <v>1.7893518518518517E-2</v>
      </c>
      <c r="K19" s="141">
        <f t="shared" si="1"/>
        <v>2.2916666666666658E-3</v>
      </c>
      <c r="L19" s="142">
        <f t="shared" si="0"/>
        <v>85.31157270029675</v>
      </c>
      <c r="N19" s="36"/>
    </row>
    <row r="20" spans="1:15" ht="15.75">
      <c r="A20" s="139">
        <v>18</v>
      </c>
      <c r="B20" s="139">
        <v>55</v>
      </c>
      <c r="C20" t="s">
        <v>262</v>
      </c>
      <c r="D20" s="139" t="s">
        <v>242</v>
      </c>
      <c r="E20" t="s">
        <v>18</v>
      </c>
      <c r="F20" s="141">
        <v>1.7939814814814815E-2</v>
      </c>
      <c r="G20" s="139">
        <v>0</v>
      </c>
      <c r="H20" s="139">
        <v>4</v>
      </c>
      <c r="I20" s="139">
        <v>4</v>
      </c>
      <c r="J20" s="141">
        <v>1.7939814814814815E-2</v>
      </c>
      <c r="K20" s="141">
        <f t="shared" si="1"/>
        <v>2.3379629629629636E-3</v>
      </c>
      <c r="L20" s="142">
        <f t="shared" si="0"/>
        <v>85.014836795252222</v>
      </c>
      <c r="N20" s="36">
        <f>+(2*$J$4-J20)*95/$J$4</f>
        <v>83.374366401158568</v>
      </c>
    </row>
    <row r="21" spans="1:15" ht="15.75">
      <c r="A21" s="139">
        <v>19</v>
      </c>
      <c r="B21" s="139">
        <v>61</v>
      </c>
      <c r="C21" t="s">
        <v>114</v>
      </c>
      <c r="D21" s="139" t="s">
        <v>257</v>
      </c>
      <c r="E21" t="s">
        <v>117</v>
      </c>
      <c r="F21" s="141">
        <v>1.8055555555555557E-2</v>
      </c>
      <c r="G21" s="139">
        <v>3</v>
      </c>
      <c r="H21" s="139">
        <v>2</v>
      </c>
      <c r="I21" s="139">
        <v>5</v>
      </c>
      <c r="J21" s="141">
        <v>1.8055555555555557E-2</v>
      </c>
      <c r="K21" s="141">
        <f t="shared" si="1"/>
        <v>2.4537037037037062E-3</v>
      </c>
      <c r="L21" s="142">
        <f t="shared" si="0"/>
        <v>84.27299703264093</v>
      </c>
      <c r="N21" s="36"/>
      <c r="O21" s="36">
        <f>+(2*$J$11-J21)*100/$J$11</f>
        <v>92.783505154639158</v>
      </c>
    </row>
    <row r="22" spans="1:15" ht="15.75">
      <c r="A22" s="139">
        <v>20</v>
      </c>
      <c r="B22" s="139">
        <v>53</v>
      </c>
      <c r="C22" t="s">
        <v>106</v>
      </c>
      <c r="D22" s="139" t="s">
        <v>242</v>
      </c>
      <c r="E22" t="s">
        <v>118</v>
      </c>
      <c r="F22" s="141">
        <v>1.8101851851851852E-2</v>
      </c>
      <c r="G22" s="139">
        <v>1</v>
      </c>
      <c r="H22" s="139">
        <v>1</v>
      </c>
      <c r="I22" s="139">
        <v>2</v>
      </c>
      <c r="J22" s="141">
        <v>1.8101851851851852E-2</v>
      </c>
      <c r="K22" s="141">
        <f t="shared" si="1"/>
        <v>2.5000000000000005E-3</v>
      </c>
      <c r="L22" s="142">
        <f t="shared" si="0"/>
        <v>83.976261127596445</v>
      </c>
      <c r="N22" s="36">
        <f>+(2*$J$4-J22)*95/$J$4</f>
        <v>82.411296162201296</v>
      </c>
    </row>
    <row r="23" spans="1:15" ht="15.75">
      <c r="A23" s="139">
        <v>21</v>
      </c>
      <c r="B23" s="139">
        <v>74</v>
      </c>
      <c r="C23" t="s">
        <v>263</v>
      </c>
      <c r="D23" s="139" t="s">
        <v>257</v>
      </c>
      <c r="E23" t="s">
        <v>117</v>
      </c>
      <c r="F23" s="141">
        <v>1.8194444444444444E-2</v>
      </c>
      <c r="G23" s="139">
        <v>3</v>
      </c>
      <c r="H23" s="139">
        <v>3</v>
      </c>
      <c r="I23" s="139">
        <v>6</v>
      </c>
      <c r="J23" s="141">
        <v>1.8194444444444444E-2</v>
      </c>
      <c r="K23" s="141">
        <f t="shared" si="1"/>
        <v>2.5925925925925925E-3</v>
      </c>
      <c r="L23" s="142">
        <f t="shared" si="0"/>
        <v>83.382789317507417</v>
      </c>
      <c r="N23" s="36"/>
      <c r="O23" s="36">
        <f>+(2*$J$11-J23)*100/$J$11</f>
        <v>91.958762886597938</v>
      </c>
    </row>
    <row r="24" spans="1:15" ht="15.75">
      <c r="A24" s="139">
        <v>22</v>
      </c>
      <c r="B24" s="139">
        <v>78</v>
      </c>
      <c r="C24" t="s">
        <v>207</v>
      </c>
      <c r="D24" s="139" t="s">
        <v>259</v>
      </c>
      <c r="E24" t="s">
        <v>18</v>
      </c>
      <c r="F24" s="141">
        <v>1.8252314814814815E-2</v>
      </c>
      <c r="G24" s="139">
        <v>3</v>
      </c>
      <c r="H24" s="139">
        <v>3</v>
      </c>
      <c r="I24" s="139">
        <v>6</v>
      </c>
      <c r="J24" s="141">
        <v>1.8252314814814815E-2</v>
      </c>
      <c r="K24" s="141">
        <f t="shared" si="1"/>
        <v>2.6504629629629638E-3</v>
      </c>
      <c r="L24" s="142">
        <f t="shared" si="0"/>
        <v>83.011869436201778</v>
      </c>
      <c r="N24" s="36"/>
    </row>
    <row r="25" spans="1:15" ht="15.75">
      <c r="A25" s="139">
        <v>23</v>
      </c>
      <c r="B25" s="139">
        <v>51</v>
      </c>
      <c r="C25" t="s">
        <v>264</v>
      </c>
      <c r="D25" s="139" t="s">
        <v>242</v>
      </c>
      <c r="E25" t="s">
        <v>117</v>
      </c>
      <c r="F25" s="141">
        <v>1.8391203703703705E-2</v>
      </c>
      <c r="G25" s="139">
        <v>3</v>
      </c>
      <c r="H25" s="139">
        <v>2</v>
      </c>
      <c r="I25" s="139">
        <v>5</v>
      </c>
      <c r="J25" s="141">
        <v>1.8391203703703705E-2</v>
      </c>
      <c r="K25" s="141">
        <f t="shared" si="1"/>
        <v>2.7893518518518536E-3</v>
      </c>
      <c r="L25" s="142">
        <f t="shared" si="0"/>
        <v>82.121661721068236</v>
      </c>
      <c r="N25" s="36">
        <f>+(2*$J$4-J25)*95/$J$4</f>
        <v>80.691527878349007</v>
      </c>
    </row>
    <row r="26" spans="1:15" ht="15.75">
      <c r="A26" s="139">
        <v>24</v>
      </c>
      <c r="B26" s="139">
        <v>56</v>
      </c>
      <c r="C26" t="s">
        <v>115</v>
      </c>
      <c r="D26" s="139" t="s">
        <v>257</v>
      </c>
      <c r="E26" t="s">
        <v>17</v>
      </c>
      <c r="F26" s="141">
        <v>1.8703703703703705E-2</v>
      </c>
      <c r="G26" s="139">
        <v>1</v>
      </c>
      <c r="H26" s="139">
        <v>4</v>
      </c>
      <c r="I26" s="139">
        <v>5</v>
      </c>
      <c r="J26" s="141">
        <v>1.8703703703703705E-2</v>
      </c>
      <c r="K26" s="141">
        <f t="shared" si="1"/>
        <v>3.1018518518518539E-3</v>
      </c>
      <c r="L26" s="142">
        <f t="shared" si="0"/>
        <v>80.118694362017791</v>
      </c>
      <c r="O26" s="36">
        <f>+(2*$J$11-J26)*100/$J$11</f>
        <v>88.934707903780051</v>
      </c>
    </row>
    <row r="27" spans="1:15">
      <c r="A27" s="139">
        <v>25</v>
      </c>
      <c r="B27" s="139">
        <v>88</v>
      </c>
      <c r="C27" t="s">
        <v>213</v>
      </c>
      <c r="D27" s="139" t="s">
        <v>259</v>
      </c>
      <c r="E27" t="s">
        <v>17</v>
      </c>
      <c r="F27" s="141">
        <v>1.9016203703703705E-2</v>
      </c>
      <c r="G27" s="139">
        <v>2</v>
      </c>
      <c r="H27" s="139">
        <v>2</v>
      </c>
      <c r="I27" s="139">
        <v>4</v>
      </c>
      <c r="J27" s="141">
        <v>1.9016203703703705E-2</v>
      </c>
      <c r="K27" s="141">
        <f t="shared" si="1"/>
        <v>3.4143518518518542E-3</v>
      </c>
      <c r="L27" s="142">
        <f t="shared" si="0"/>
        <v>78.115727002967347</v>
      </c>
    </row>
    <row r="28" spans="1:15" ht="15.75">
      <c r="A28" s="139">
        <v>26</v>
      </c>
      <c r="B28" s="139">
        <v>54</v>
      </c>
      <c r="C28" t="s">
        <v>109</v>
      </c>
      <c r="D28" s="139" t="s">
        <v>257</v>
      </c>
      <c r="E28" t="s">
        <v>118</v>
      </c>
      <c r="F28" s="141">
        <v>1.9074074074074073E-2</v>
      </c>
      <c r="G28" s="139">
        <v>1</v>
      </c>
      <c r="H28" s="139">
        <v>5</v>
      </c>
      <c r="I28" s="139">
        <v>6</v>
      </c>
      <c r="J28" s="141">
        <v>1.9074074074074073E-2</v>
      </c>
      <c r="K28" s="141">
        <f t="shared" si="1"/>
        <v>3.472222222222222E-3</v>
      </c>
      <c r="L28" s="142">
        <f t="shared" si="0"/>
        <v>77.744807121661708</v>
      </c>
      <c r="O28" s="36">
        <f t="shared" ref="O28:O29" si="2">+(2*$J$11-J28)*100/$J$11</f>
        <v>86.735395189003441</v>
      </c>
    </row>
    <row r="29" spans="1:15" ht="15.75">
      <c r="A29" s="139">
        <v>28</v>
      </c>
      <c r="B29" s="139">
        <v>70</v>
      </c>
      <c r="C29" t="s">
        <v>221</v>
      </c>
      <c r="D29" s="139" t="s">
        <v>257</v>
      </c>
      <c r="E29" t="s">
        <v>17</v>
      </c>
      <c r="F29" s="141">
        <v>1.909722222222222E-2</v>
      </c>
      <c r="G29" s="139">
        <v>2</v>
      </c>
      <c r="H29" s="139">
        <v>3</v>
      </c>
      <c r="I29" s="139">
        <v>5</v>
      </c>
      <c r="J29" s="141">
        <v>1.909722222222222E-2</v>
      </c>
      <c r="K29" s="141">
        <f t="shared" si="1"/>
        <v>3.4953703703703692E-3</v>
      </c>
      <c r="L29" s="142">
        <f t="shared" si="0"/>
        <v>77.596439169139472</v>
      </c>
      <c r="O29" s="36">
        <f t="shared" si="2"/>
        <v>86.597938144329902</v>
      </c>
    </row>
    <row r="30" spans="1:15">
      <c r="A30" s="139">
        <v>29</v>
      </c>
      <c r="B30" s="139">
        <v>82</v>
      </c>
      <c r="C30" t="s">
        <v>222</v>
      </c>
      <c r="D30" s="139" t="s">
        <v>259</v>
      </c>
      <c r="E30" t="s">
        <v>17</v>
      </c>
      <c r="F30" s="141">
        <v>1.9155092592592592E-2</v>
      </c>
      <c r="G30" s="139">
        <v>3</v>
      </c>
      <c r="H30" s="139">
        <v>4</v>
      </c>
      <c r="I30" s="139">
        <v>7</v>
      </c>
      <c r="J30" s="141">
        <v>1.9155092592592592E-2</v>
      </c>
      <c r="K30" s="141">
        <f t="shared" si="1"/>
        <v>3.5532407407407405E-3</v>
      </c>
      <c r="L30" s="142">
        <f t="shared" si="0"/>
        <v>77.225519287833833</v>
      </c>
    </row>
    <row r="31" spans="1:15">
      <c r="A31" s="139">
        <v>30</v>
      </c>
      <c r="B31" s="139">
        <v>77</v>
      </c>
      <c r="C31" t="s">
        <v>211</v>
      </c>
      <c r="D31" s="139" t="s">
        <v>259</v>
      </c>
      <c r="E31" t="s">
        <v>118</v>
      </c>
      <c r="F31" s="141">
        <v>1.9340277777777779E-2</v>
      </c>
      <c r="G31" s="139">
        <v>2</v>
      </c>
      <c r="H31" s="139">
        <v>4</v>
      </c>
      <c r="I31" s="139">
        <v>6</v>
      </c>
      <c r="J31" s="141">
        <v>1.9340277777777779E-2</v>
      </c>
      <c r="K31" s="141">
        <f t="shared" si="1"/>
        <v>3.738425925925928E-3</v>
      </c>
      <c r="L31" s="142">
        <f t="shared" si="0"/>
        <v>76.038575667655778</v>
      </c>
    </row>
    <row r="32" spans="1:15" ht="15.75">
      <c r="A32" s="139">
        <v>31</v>
      </c>
      <c r="B32" s="139">
        <v>59</v>
      </c>
      <c r="C32" t="s">
        <v>113</v>
      </c>
      <c r="D32" s="139" t="s">
        <v>257</v>
      </c>
      <c r="E32" t="s">
        <v>17</v>
      </c>
      <c r="F32" s="141">
        <v>1.9363425925925926E-2</v>
      </c>
      <c r="G32" s="139">
        <v>3</v>
      </c>
      <c r="H32" s="139">
        <v>3</v>
      </c>
      <c r="I32" s="139">
        <v>6</v>
      </c>
      <c r="J32" s="141">
        <v>1.9363425925925926E-2</v>
      </c>
      <c r="K32" s="141">
        <f t="shared" si="1"/>
        <v>3.7615740740740752E-3</v>
      </c>
      <c r="L32" s="142">
        <f t="shared" si="0"/>
        <v>75.890207715133528</v>
      </c>
      <c r="O32" s="36">
        <f t="shared" ref="O32:O33" si="3">+(2*$J$11-J32)*100/$J$11</f>
        <v>85.017182130584189</v>
      </c>
    </row>
    <row r="33" spans="1:15" ht="15.75">
      <c r="A33" s="139">
        <v>32</v>
      </c>
      <c r="B33" s="139">
        <v>72</v>
      </c>
      <c r="C33" t="s">
        <v>136</v>
      </c>
      <c r="D33" s="139" t="s">
        <v>257</v>
      </c>
      <c r="E33" t="s">
        <v>17</v>
      </c>
      <c r="F33" s="141">
        <v>1.9386574074074073E-2</v>
      </c>
      <c r="G33" s="139">
        <v>1</v>
      </c>
      <c r="H33" s="139">
        <v>2</v>
      </c>
      <c r="I33" s="139">
        <v>3</v>
      </c>
      <c r="J33" s="141">
        <v>1.9386574074074073E-2</v>
      </c>
      <c r="K33" s="141">
        <f t="shared" si="1"/>
        <v>3.7847222222222223E-3</v>
      </c>
      <c r="L33" s="142">
        <f t="shared" si="0"/>
        <v>75.741839762611264</v>
      </c>
      <c r="O33" s="36">
        <f t="shared" si="3"/>
        <v>84.87972508591065</v>
      </c>
    </row>
    <row r="34" spans="1:15">
      <c r="A34" s="139">
        <v>33</v>
      </c>
      <c r="B34" s="139">
        <v>76</v>
      </c>
      <c r="C34" t="s">
        <v>215</v>
      </c>
      <c r="D34" s="139" t="s">
        <v>259</v>
      </c>
      <c r="E34" t="s">
        <v>117</v>
      </c>
      <c r="F34" s="141">
        <v>1.9490740740740743E-2</v>
      </c>
      <c r="G34" s="139">
        <v>2</v>
      </c>
      <c r="H34" s="139">
        <v>4</v>
      </c>
      <c r="I34" s="139">
        <v>6</v>
      </c>
      <c r="J34" s="141">
        <v>1.9490740740740743E-2</v>
      </c>
      <c r="K34" s="141">
        <f t="shared" si="1"/>
        <v>3.8888888888888914E-3</v>
      </c>
      <c r="L34" s="142">
        <f t="shared" si="0"/>
        <v>75.074183976261111</v>
      </c>
    </row>
    <row r="35" spans="1:15" ht="15.75">
      <c r="A35" s="139">
        <v>34</v>
      </c>
      <c r="B35" s="139">
        <v>69</v>
      </c>
      <c r="C35" t="s">
        <v>131</v>
      </c>
      <c r="D35" s="139" t="s">
        <v>257</v>
      </c>
      <c r="E35" t="s">
        <v>17</v>
      </c>
      <c r="F35" s="141">
        <v>1.9768518518518515E-2</v>
      </c>
      <c r="G35" s="139">
        <v>2</v>
      </c>
      <c r="H35" s="139">
        <v>3</v>
      </c>
      <c r="I35" s="139">
        <v>5</v>
      </c>
      <c r="J35" s="141">
        <v>1.9768518518518515E-2</v>
      </c>
      <c r="K35" s="141">
        <f t="shared" si="1"/>
        <v>4.166666666666664E-3</v>
      </c>
      <c r="L35" s="142">
        <f t="shared" si="0"/>
        <v>73.29376854599407</v>
      </c>
      <c r="O35" s="36">
        <f t="shared" ref="O35:O37" si="4">+(2*$J$11-J35)*100/$J$11</f>
        <v>82.61168384879727</v>
      </c>
    </row>
    <row r="36" spans="1:15" ht="15.75">
      <c r="A36" s="139">
        <v>35</v>
      </c>
      <c r="B36" s="139">
        <v>66</v>
      </c>
      <c r="C36" t="s">
        <v>135</v>
      </c>
      <c r="D36" s="139" t="s">
        <v>257</v>
      </c>
      <c r="E36" t="s">
        <v>17</v>
      </c>
      <c r="F36" s="141">
        <v>2.0428240740740743E-2</v>
      </c>
      <c r="G36" s="139">
        <v>2</v>
      </c>
      <c r="H36" s="139">
        <v>2</v>
      </c>
      <c r="I36" s="139">
        <v>4</v>
      </c>
      <c r="J36" s="141">
        <v>2.0428240740740743E-2</v>
      </c>
      <c r="K36" s="141">
        <f t="shared" si="1"/>
        <v>4.8263888888888922E-3</v>
      </c>
      <c r="L36" s="142">
        <f t="shared" si="0"/>
        <v>69.065281899109763</v>
      </c>
      <c r="O36" s="36">
        <f t="shared" si="4"/>
        <v>78.694158075601351</v>
      </c>
    </row>
    <row r="37" spans="1:15" ht="15.75">
      <c r="A37" s="139">
        <v>36</v>
      </c>
      <c r="B37" s="139">
        <v>63</v>
      </c>
      <c r="C37" t="s">
        <v>116</v>
      </c>
      <c r="D37" s="139" t="s">
        <v>257</v>
      </c>
      <c r="E37" t="s">
        <v>17</v>
      </c>
      <c r="F37" s="141">
        <v>2.0694444444444446E-2</v>
      </c>
      <c r="G37" s="139">
        <v>3</v>
      </c>
      <c r="H37" s="139">
        <v>2</v>
      </c>
      <c r="I37" s="139">
        <v>5</v>
      </c>
      <c r="J37" s="141">
        <v>2.0694444444444446E-2</v>
      </c>
      <c r="K37" s="141">
        <f t="shared" si="1"/>
        <v>5.0925925925925947E-3</v>
      </c>
      <c r="L37" s="142">
        <f t="shared" si="0"/>
        <v>67.359050445103833</v>
      </c>
      <c r="O37" s="36">
        <f t="shared" si="4"/>
        <v>77.113402061855652</v>
      </c>
    </row>
    <row r="38" spans="1:15">
      <c r="A38" s="139">
        <v>37</v>
      </c>
      <c r="B38" s="139">
        <v>80</v>
      </c>
      <c r="C38" t="s">
        <v>217</v>
      </c>
      <c r="D38" s="139" t="s">
        <v>259</v>
      </c>
      <c r="E38" t="s">
        <v>17</v>
      </c>
      <c r="F38" s="141">
        <v>2.1030092592592597E-2</v>
      </c>
      <c r="G38" s="139">
        <v>3</v>
      </c>
      <c r="H38" s="139">
        <v>3</v>
      </c>
      <c r="I38" s="139">
        <v>6</v>
      </c>
      <c r="J38" s="141">
        <v>2.1030092592592597E-2</v>
      </c>
      <c r="K38" s="141">
        <f t="shared" si="1"/>
        <v>5.4282407407407456E-3</v>
      </c>
      <c r="L38" s="142">
        <f t="shared" si="0"/>
        <v>65.207715133531124</v>
      </c>
    </row>
    <row r="39" spans="1:15">
      <c r="A39" s="139">
        <v>38</v>
      </c>
      <c r="B39" s="139">
        <v>86</v>
      </c>
      <c r="C39" t="s">
        <v>265</v>
      </c>
      <c r="D39" s="139" t="s">
        <v>259</v>
      </c>
      <c r="E39" t="s">
        <v>17</v>
      </c>
      <c r="F39" s="141">
        <v>2.1284722222222222E-2</v>
      </c>
      <c r="G39" s="139">
        <v>4</v>
      </c>
      <c r="H39" s="139">
        <v>5</v>
      </c>
      <c r="I39" s="139">
        <v>9</v>
      </c>
      <c r="J39" s="141">
        <v>2.1284722222222222E-2</v>
      </c>
      <c r="K39" s="141">
        <f>J39-$J$3</f>
        <v>5.6828703703703711E-3</v>
      </c>
      <c r="L39" s="142">
        <f>(($J$3*2)-J39)*100/$J$3</f>
        <v>63.575667655786347</v>
      </c>
    </row>
  </sheetData>
  <pageMargins left="0.70866141732283472" right="0.70866141732283472" top="0.78740157480314965" bottom="0.78740157480314965" header="0.31496062992125984" footer="0.31496062992125984"/>
  <pageSetup paperSize="9" scale="8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6"/>
  <sheetViews>
    <sheetView workbookViewId="0">
      <selection activeCell="A2" sqref="A2:M30"/>
    </sheetView>
  </sheetViews>
  <sheetFormatPr defaultRowHeight="15"/>
  <cols>
    <col min="1" max="1" width="5.7109375" style="139" customWidth="1"/>
    <col min="2" max="2" width="9.140625" style="139"/>
    <col min="3" max="3" width="21.7109375" customWidth="1"/>
    <col min="4" max="4" width="9.140625" style="139"/>
    <col min="5" max="5" width="15.42578125" customWidth="1"/>
    <col min="6" max="12" width="9.140625" style="139"/>
  </cols>
  <sheetData>
    <row r="2" spans="1:13">
      <c r="A2" s="140" t="s">
        <v>76</v>
      </c>
      <c r="B2" s="140" t="s">
        <v>247</v>
      </c>
      <c r="C2" s="138" t="s">
        <v>248</v>
      </c>
      <c r="D2" s="140" t="s">
        <v>249</v>
      </c>
      <c r="E2" s="138" t="s">
        <v>250</v>
      </c>
      <c r="F2" s="140" t="s">
        <v>251</v>
      </c>
      <c r="G2" s="140" t="s">
        <v>80</v>
      </c>
      <c r="H2" s="140" t="s">
        <v>81</v>
      </c>
      <c r="I2" s="140" t="s">
        <v>252</v>
      </c>
      <c r="J2" s="140" t="s">
        <v>253</v>
      </c>
      <c r="K2" s="140" t="s">
        <v>254</v>
      </c>
      <c r="L2" s="140" t="s">
        <v>255</v>
      </c>
      <c r="M2" s="143" t="s">
        <v>283</v>
      </c>
    </row>
    <row r="3" spans="1:13" ht="15.75">
      <c r="A3" s="139">
        <v>1</v>
      </c>
      <c r="B3" s="139">
        <v>25</v>
      </c>
      <c r="C3" t="s">
        <v>98</v>
      </c>
      <c r="D3" s="139" t="s">
        <v>267</v>
      </c>
      <c r="E3" t="s">
        <v>117</v>
      </c>
      <c r="F3" s="141">
        <v>1.4456018518518519E-2</v>
      </c>
      <c r="G3" s="139">
        <v>0</v>
      </c>
      <c r="H3" s="139">
        <v>0</v>
      </c>
      <c r="I3" s="139">
        <v>0</v>
      </c>
      <c r="J3" s="141">
        <v>1.4456018518518519E-2</v>
      </c>
      <c r="K3" s="141">
        <f>J3-J3</f>
        <v>0</v>
      </c>
      <c r="L3" s="142">
        <f>(($J$3*2)-J3)*100/$J$3</f>
        <v>100</v>
      </c>
      <c r="M3" s="144"/>
    </row>
    <row r="4" spans="1:13" ht="15.75">
      <c r="A4" s="139">
        <v>2</v>
      </c>
      <c r="B4" s="139">
        <v>12</v>
      </c>
      <c r="C4" t="s">
        <v>44</v>
      </c>
      <c r="D4" s="139" t="s">
        <v>267</v>
      </c>
      <c r="E4" t="s">
        <v>118</v>
      </c>
      <c r="F4" s="141">
        <v>1.4513888888888889E-2</v>
      </c>
      <c r="G4" s="139">
        <v>0</v>
      </c>
      <c r="H4" s="139">
        <v>2</v>
      </c>
      <c r="I4" s="139">
        <v>2</v>
      </c>
      <c r="J4" s="141">
        <v>1.4513888888888889E-2</v>
      </c>
      <c r="K4" s="141">
        <f>J4-$J$3</f>
        <v>5.7870370370369587E-5</v>
      </c>
      <c r="L4" s="142">
        <f>(($J$3*2)-J4)*100/$J$3</f>
        <v>99.599679743795036</v>
      </c>
      <c r="M4" s="144"/>
    </row>
    <row r="5" spans="1:13" ht="15.75">
      <c r="A5" s="139">
        <v>3</v>
      </c>
      <c r="B5" s="139">
        <v>14</v>
      </c>
      <c r="C5" t="s">
        <v>93</v>
      </c>
      <c r="D5" s="139" t="s">
        <v>267</v>
      </c>
      <c r="E5" t="s">
        <v>118</v>
      </c>
      <c r="F5" s="141">
        <v>1.4780092592592595E-2</v>
      </c>
      <c r="G5" s="139">
        <v>1</v>
      </c>
      <c r="H5" s="139">
        <v>1</v>
      </c>
      <c r="I5" s="139">
        <v>2</v>
      </c>
      <c r="J5" s="141">
        <v>1.4780092592592595E-2</v>
      </c>
      <c r="K5" s="141">
        <f>J5-$J$3</f>
        <v>3.2407407407407558E-4</v>
      </c>
      <c r="L5" s="142">
        <f t="shared" ref="L5:L46" si="0">(($J$3*2)-J5)*100/$J$3</f>
        <v>97.758206565252195</v>
      </c>
      <c r="M5" s="144"/>
    </row>
    <row r="6" spans="1:13" ht="15.75">
      <c r="A6" s="139">
        <v>4</v>
      </c>
      <c r="B6" s="139">
        <v>9</v>
      </c>
      <c r="C6" t="s">
        <v>89</v>
      </c>
      <c r="D6" s="139" t="s">
        <v>267</v>
      </c>
      <c r="E6" t="s">
        <v>117</v>
      </c>
      <c r="F6" s="141">
        <v>1.4895833333333332E-2</v>
      </c>
      <c r="G6" s="139">
        <v>2</v>
      </c>
      <c r="H6" s="139">
        <v>1</v>
      </c>
      <c r="I6" s="139">
        <v>3</v>
      </c>
      <c r="J6" s="141">
        <v>1.4895833333333332E-2</v>
      </c>
      <c r="K6" s="141">
        <f>J6-$J$3</f>
        <v>4.3981481481481302E-4</v>
      </c>
      <c r="L6" s="142">
        <f t="shared" si="0"/>
        <v>96.957566052842296</v>
      </c>
      <c r="M6" s="144"/>
    </row>
    <row r="7" spans="1:13" ht="15.75">
      <c r="A7" s="139">
        <v>5</v>
      </c>
      <c r="B7" s="139">
        <v>10</v>
      </c>
      <c r="C7" t="s">
        <v>94</v>
      </c>
      <c r="D7" s="139" t="s">
        <v>268</v>
      </c>
      <c r="E7" t="s">
        <v>117</v>
      </c>
      <c r="F7" s="141">
        <v>1.4953703703703705E-2</v>
      </c>
      <c r="G7" s="139">
        <v>0</v>
      </c>
      <c r="H7" s="139">
        <v>0</v>
      </c>
      <c r="I7" s="139">
        <v>0</v>
      </c>
      <c r="J7" s="141">
        <v>1.4953703703703705E-2</v>
      </c>
      <c r="K7" s="141">
        <f t="shared" ref="K7:K46" si="1">J7-$J$3</f>
        <v>4.9768518518518608E-4</v>
      </c>
      <c r="L7" s="142">
        <f t="shared" si="0"/>
        <v>96.557245796637304</v>
      </c>
      <c r="M7" s="144"/>
    </row>
    <row r="8" spans="1:13" ht="15.75">
      <c r="A8" s="139">
        <v>6</v>
      </c>
      <c r="B8" s="139">
        <v>20</v>
      </c>
      <c r="C8" t="s">
        <v>269</v>
      </c>
      <c r="D8" s="139" t="s">
        <v>267</v>
      </c>
      <c r="E8" t="s">
        <v>18</v>
      </c>
      <c r="F8" s="141">
        <v>1.5162037037037036E-2</v>
      </c>
      <c r="G8" s="139">
        <v>1</v>
      </c>
      <c r="H8" s="139">
        <v>2</v>
      </c>
      <c r="I8" s="139">
        <v>3</v>
      </c>
      <c r="J8" s="141">
        <v>1.5162037037037036E-2</v>
      </c>
      <c r="K8" s="141">
        <f t="shared" si="1"/>
        <v>7.0601851851851728E-4</v>
      </c>
      <c r="L8" s="142">
        <f t="shared" si="0"/>
        <v>95.116092874299454</v>
      </c>
      <c r="M8" s="144"/>
    </row>
    <row r="9" spans="1:13" ht="15.75">
      <c r="A9" s="139">
        <v>7</v>
      </c>
      <c r="B9" s="139">
        <v>30</v>
      </c>
      <c r="C9" t="s">
        <v>102</v>
      </c>
      <c r="D9" s="139" t="s">
        <v>268</v>
      </c>
      <c r="E9" t="s">
        <v>17</v>
      </c>
      <c r="F9" s="141">
        <v>1.5162037037037036E-2</v>
      </c>
      <c r="G9" s="139">
        <v>1</v>
      </c>
      <c r="H9" s="139">
        <v>0</v>
      </c>
      <c r="I9" s="139">
        <v>1</v>
      </c>
      <c r="J9" s="141">
        <v>1.5162037037037036E-2</v>
      </c>
      <c r="K9" s="141">
        <f t="shared" si="1"/>
        <v>7.0601851851851728E-4</v>
      </c>
      <c r="L9" s="142">
        <f t="shared" si="0"/>
        <v>95.116092874299454</v>
      </c>
      <c r="M9" s="144"/>
    </row>
    <row r="10" spans="1:13" ht="15.75">
      <c r="A10" s="139">
        <v>8</v>
      </c>
      <c r="B10" s="139">
        <v>17</v>
      </c>
      <c r="C10" t="s">
        <v>270</v>
      </c>
      <c r="D10" s="139" t="s">
        <v>268</v>
      </c>
      <c r="E10" t="s">
        <v>118</v>
      </c>
      <c r="F10" s="141">
        <v>1.5231481481481483E-2</v>
      </c>
      <c r="G10" s="139">
        <v>1</v>
      </c>
      <c r="H10" s="139">
        <v>2</v>
      </c>
      <c r="I10" s="139">
        <v>3</v>
      </c>
      <c r="J10" s="141">
        <v>1.5231481481481483E-2</v>
      </c>
      <c r="K10" s="141">
        <f t="shared" si="1"/>
        <v>7.7546296296296391E-4</v>
      </c>
      <c r="L10" s="142">
        <f t="shared" si="0"/>
        <v>94.635708566853481</v>
      </c>
      <c r="M10" s="144"/>
    </row>
    <row r="11" spans="1:13" ht="15.75">
      <c r="A11" s="139">
        <v>9</v>
      </c>
      <c r="B11" s="139">
        <v>26</v>
      </c>
      <c r="C11" t="s">
        <v>61</v>
      </c>
      <c r="D11" s="139" t="s">
        <v>267</v>
      </c>
      <c r="E11" t="s">
        <v>118</v>
      </c>
      <c r="F11" s="141">
        <v>1.5381944444444443E-2</v>
      </c>
      <c r="G11" s="139">
        <v>1</v>
      </c>
      <c r="H11" s="139">
        <v>4</v>
      </c>
      <c r="I11" s="139">
        <v>5</v>
      </c>
      <c r="J11" s="141">
        <v>1.5381944444444443E-2</v>
      </c>
      <c r="K11" s="141">
        <f t="shared" si="1"/>
        <v>9.2592592592592379E-4</v>
      </c>
      <c r="L11" s="142">
        <f t="shared" si="0"/>
        <v>93.594875900720595</v>
      </c>
      <c r="M11" s="144"/>
    </row>
    <row r="12" spans="1:13" ht="15.75">
      <c r="A12" s="139">
        <v>10</v>
      </c>
      <c r="B12" s="139">
        <v>7</v>
      </c>
      <c r="C12" t="s">
        <v>62</v>
      </c>
      <c r="D12" s="139" t="s">
        <v>267</v>
      </c>
      <c r="E12" t="s">
        <v>117</v>
      </c>
      <c r="F12" s="141">
        <v>1.5405092592592593E-2</v>
      </c>
      <c r="G12" s="139">
        <v>2</v>
      </c>
      <c r="H12" s="139">
        <v>1</v>
      </c>
      <c r="I12" s="139">
        <v>3</v>
      </c>
      <c r="J12" s="141">
        <v>1.5405092592592593E-2</v>
      </c>
      <c r="K12" s="141">
        <f t="shared" si="1"/>
        <v>9.490740740740744E-4</v>
      </c>
      <c r="L12" s="142">
        <f t="shared" si="0"/>
        <v>93.43474779823859</v>
      </c>
      <c r="M12" s="144"/>
    </row>
    <row r="13" spans="1:13" ht="15.75">
      <c r="A13" s="139">
        <v>11</v>
      </c>
      <c r="B13" s="139">
        <v>22</v>
      </c>
      <c r="C13" t="s">
        <v>88</v>
      </c>
      <c r="D13" s="139" t="s">
        <v>267</v>
      </c>
      <c r="E13" t="s">
        <v>118</v>
      </c>
      <c r="F13" s="141">
        <v>1.5520833333333333E-2</v>
      </c>
      <c r="G13" s="139">
        <v>0</v>
      </c>
      <c r="H13" s="139">
        <v>1</v>
      </c>
      <c r="I13" s="139">
        <v>1</v>
      </c>
      <c r="J13" s="141">
        <v>1.5520833333333333E-2</v>
      </c>
      <c r="K13" s="141">
        <f t="shared" si="1"/>
        <v>1.0648148148148136E-3</v>
      </c>
      <c r="L13" s="142">
        <f t="shared" si="0"/>
        <v>92.634107285828662</v>
      </c>
      <c r="M13" s="144"/>
    </row>
    <row r="14" spans="1:13">
      <c r="A14" s="139">
        <v>12</v>
      </c>
      <c r="B14" s="139">
        <v>40</v>
      </c>
      <c r="C14" t="s">
        <v>189</v>
      </c>
      <c r="D14" s="139" t="s">
        <v>271</v>
      </c>
      <c r="E14" t="s">
        <v>117</v>
      </c>
      <c r="F14" s="141">
        <v>1.5613425925925926E-2</v>
      </c>
      <c r="G14" s="139">
        <v>1</v>
      </c>
      <c r="H14" s="139">
        <v>1</v>
      </c>
      <c r="I14" s="139">
        <v>2</v>
      </c>
      <c r="J14" s="141">
        <v>1.5613425925925926E-2</v>
      </c>
      <c r="K14" s="141">
        <f t="shared" si="1"/>
        <v>1.1574074074074073E-3</v>
      </c>
      <c r="L14" s="142">
        <f t="shared" si="0"/>
        <v>91.993594875900726</v>
      </c>
      <c r="M14" s="139"/>
    </row>
    <row r="15" spans="1:13" ht="15.75">
      <c r="A15" s="139">
        <v>13</v>
      </c>
      <c r="B15" s="139">
        <v>24</v>
      </c>
      <c r="C15" t="s">
        <v>39</v>
      </c>
      <c r="D15" s="139" t="s">
        <v>244</v>
      </c>
      <c r="E15" t="s">
        <v>118</v>
      </c>
      <c r="F15" s="141">
        <v>1.5659722222222224E-2</v>
      </c>
      <c r="G15" s="139">
        <v>3</v>
      </c>
      <c r="H15" s="139">
        <v>1</v>
      </c>
      <c r="I15" s="139">
        <v>4</v>
      </c>
      <c r="J15" s="141">
        <v>1.5659722222222224E-2</v>
      </c>
      <c r="K15" s="141">
        <f t="shared" si="1"/>
        <v>1.2037037037037051E-3</v>
      </c>
      <c r="L15" s="142">
        <f t="shared" si="0"/>
        <v>91.673338670936744</v>
      </c>
      <c r="M15" s="144">
        <f>+(2*$J$15-J15)*95/$J$15</f>
        <v>95</v>
      </c>
    </row>
    <row r="16" spans="1:13" ht="15.75">
      <c r="A16" s="139">
        <v>14</v>
      </c>
      <c r="B16" s="139">
        <v>21</v>
      </c>
      <c r="C16" t="s">
        <v>37</v>
      </c>
      <c r="D16" s="139" t="s">
        <v>244</v>
      </c>
      <c r="E16" t="s">
        <v>118</v>
      </c>
      <c r="F16" s="141">
        <v>1.5659722222222224E-2</v>
      </c>
      <c r="G16" s="139">
        <v>3</v>
      </c>
      <c r="H16" s="139">
        <v>1</v>
      </c>
      <c r="I16" s="139">
        <v>4</v>
      </c>
      <c r="J16" s="141">
        <v>1.5659722222222224E-2</v>
      </c>
      <c r="K16" s="141">
        <f t="shared" si="1"/>
        <v>1.2037037037037051E-3</v>
      </c>
      <c r="L16" s="142">
        <f t="shared" si="0"/>
        <v>91.673338670936744</v>
      </c>
      <c r="M16" s="144">
        <f>+(2*$J$15-J16)*95/$J$15</f>
        <v>95</v>
      </c>
    </row>
    <row r="17" spans="1:13" ht="15.75">
      <c r="A17" s="139">
        <v>15</v>
      </c>
      <c r="B17" s="139">
        <v>11</v>
      </c>
      <c r="C17" t="s">
        <v>38</v>
      </c>
      <c r="D17" s="139" t="s">
        <v>244</v>
      </c>
      <c r="E17" t="s">
        <v>118</v>
      </c>
      <c r="F17" s="141">
        <v>1.5694444444444445E-2</v>
      </c>
      <c r="G17" s="139">
        <v>1</v>
      </c>
      <c r="H17" s="139">
        <v>2</v>
      </c>
      <c r="I17" s="139">
        <v>3</v>
      </c>
      <c r="J17" s="141">
        <v>1.5694444444444445E-2</v>
      </c>
      <c r="K17" s="141">
        <f t="shared" si="1"/>
        <v>1.2384259259259258E-3</v>
      </c>
      <c r="L17" s="142">
        <f t="shared" si="0"/>
        <v>91.433146517213771</v>
      </c>
      <c r="M17" s="144">
        <f>+(2*$J$15-J17)*95/$J$15</f>
        <v>94.789356984478943</v>
      </c>
    </row>
    <row r="18" spans="1:13" ht="15.75">
      <c r="A18" s="139">
        <v>16</v>
      </c>
      <c r="B18" s="139">
        <v>13</v>
      </c>
      <c r="C18" t="s">
        <v>92</v>
      </c>
      <c r="D18" s="139" t="s">
        <v>268</v>
      </c>
      <c r="E18" t="s">
        <v>117</v>
      </c>
      <c r="F18" s="141">
        <v>1.5706018518518518E-2</v>
      </c>
      <c r="G18" s="139">
        <v>2</v>
      </c>
      <c r="H18" s="139">
        <v>3</v>
      </c>
      <c r="I18" s="139">
        <v>5</v>
      </c>
      <c r="J18" s="141">
        <v>1.5706018518518518E-2</v>
      </c>
      <c r="K18" s="141">
        <f t="shared" si="1"/>
        <v>1.2499999999999994E-3</v>
      </c>
      <c r="L18" s="142">
        <f t="shared" si="0"/>
        <v>91.35308246597279</v>
      </c>
      <c r="M18" s="144"/>
    </row>
    <row r="19" spans="1:13" ht="15.75">
      <c r="A19" s="139">
        <v>17</v>
      </c>
      <c r="B19" s="139">
        <v>41</v>
      </c>
      <c r="C19" t="s">
        <v>186</v>
      </c>
      <c r="D19" s="139" t="s">
        <v>271</v>
      </c>
      <c r="E19" t="s">
        <v>18</v>
      </c>
      <c r="F19" s="141">
        <v>1.5740740740740743E-2</v>
      </c>
      <c r="G19" s="139">
        <v>1</v>
      </c>
      <c r="H19" s="139">
        <v>2</v>
      </c>
      <c r="I19" s="139">
        <v>3</v>
      </c>
      <c r="J19" s="141">
        <v>1.5740740740740743E-2</v>
      </c>
      <c r="K19" s="141">
        <f t="shared" si="1"/>
        <v>1.2847222222222236E-3</v>
      </c>
      <c r="L19" s="142">
        <f t="shared" si="0"/>
        <v>91.112890312249789</v>
      </c>
      <c r="M19" s="144"/>
    </row>
    <row r="20" spans="1:13" ht="15.75">
      <c r="A20" s="139">
        <v>18</v>
      </c>
      <c r="B20" s="139">
        <v>8</v>
      </c>
      <c r="C20" t="s">
        <v>97</v>
      </c>
      <c r="D20" s="139" t="s">
        <v>268</v>
      </c>
      <c r="E20" t="s">
        <v>118</v>
      </c>
      <c r="F20" s="141">
        <v>1.579861111111111E-2</v>
      </c>
      <c r="G20" s="139">
        <v>0</v>
      </c>
      <c r="H20" s="139">
        <v>2</v>
      </c>
      <c r="I20" s="139">
        <v>2</v>
      </c>
      <c r="J20" s="141">
        <v>1.579861111111111E-2</v>
      </c>
      <c r="K20" s="141">
        <f t="shared" si="1"/>
        <v>1.3425925925925914E-3</v>
      </c>
      <c r="L20" s="142">
        <f t="shared" si="0"/>
        <v>90.712570056044839</v>
      </c>
      <c r="M20" s="144"/>
    </row>
    <row r="21" spans="1:13" ht="15.75">
      <c r="A21" s="139">
        <v>19</v>
      </c>
      <c r="B21" s="139">
        <v>37</v>
      </c>
      <c r="C21" t="s">
        <v>272</v>
      </c>
      <c r="D21" s="139" t="s">
        <v>271</v>
      </c>
      <c r="E21" t="s">
        <v>18</v>
      </c>
      <c r="F21" s="141">
        <v>1.5891203703703703E-2</v>
      </c>
      <c r="G21" s="139">
        <v>3</v>
      </c>
      <c r="H21" s="139">
        <v>2</v>
      </c>
      <c r="I21" s="139">
        <v>5</v>
      </c>
      <c r="J21" s="141">
        <v>1.5891203703703703E-2</v>
      </c>
      <c r="K21" s="141">
        <f t="shared" si="1"/>
        <v>1.4351851851851834E-3</v>
      </c>
      <c r="L21" s="142">
        <f t="shared" si="0"/>
        <v>90.072057646116903</v>
      </c>
      <c r="M21" s="144"/>
    </row>
    <row r="22" spans="1:13" ht="15.75">
      <c r="A22" s="139">
        <v>20</v>
      </c>
      <c r="B22" s="139">
        <v>39</v>
      </c>
      <c r="C22" t="s">
        <v>195</v>
      </c>
      <c r="D22" s="139" t="s">
        <v>271</v>
      </c>
      <c r="E22" t="s">
        <v>18</v>
      </c>
      <c r="F22" s="141">
        <v>1.5925925925925927E-2</v>
      </c>
      <c r="G22" s="139">
        <v>1</v>
      </c>
      <c r="H22" s="139">
        <v>1</v>
      </c>
      <c r="I22" s="139">
        <v>2</v>
      </c>
      <c r="J22" s="141">
        <v>1.5925925925925927E-2</v>
      </c>
      <c r="K22" s="141">
        <f t="shared" si="1"/>
        <v>1.4699074074074076E-3</v>
      </c>
      <c r="L22" s="142">
        <f t="shared" si="0"/>
        <v>89.831865492393916</v>
      </c>
      <c r="M22" s="144"/>
    </row>
    <row r="23" spans="1:13" ht="15.75">
      <c r="A23" s="139">
        <v>21</v>
      </c>
      <c r="B23" s="139">
        <v>28</v>
      </c>
      <c r="C23" t="s">
        <v>273</v>
      </c>
      <c r="D23" s="139" t="s">
        <v>267</v>
      </c>
      <c r="E23" t="s">
        <v>17</v>
      </c>
      <c r="F23" s="141">
        <v>1.5960648148148151E-2</v>
      </c>
      <c r="G23" s="139">
        <v>0</v>
      </c>
      <c r="H23" s="139">
        <v>0</v>
      </c>
      <c r="I23" s="139">
        <v>0</v>
      </c>
      <c r="J23" s="141">
        <v>1.5960648148148151E-2</v>
      </c>
      <c r="K23" s="141">
        <f t="shared" si="1"/>
        <v>1.5046296296296318E-3</v>
      </c>
      <c r="L23" s="142">
        <f t="shared" si="0"/>
        <v>89.59167333867093</v>
      </c>
      <c r="M23" s="144"/>
    </row>
    <row r="24" spans="1:13" ht="15.75">
      <c r="A24" s="139">
        <v>22</v>
      </c>
      <c r="B24" s="139">
        <v>19</v>
      </c>
      <c r="C24" t="s">
        <v>99</v>
      </c>
      <c r="D24" s="139" t="s">
        <v>268</v>
      </c>
      <c r="E24" t="s">
        <v>118</v>
      </c>
      <c r="F24" s="141">
        <v>1.5972222222222224E-2</v>
      </c>
      <c r="G24" s="139">
        <v>2</v>
      </c>
      <c r="H24" s="139">
        <v>2</v>
      </c>
      <c r="I24" s="139">
        <v>4</v>
      </c>
      <c r="J24" s="141">
        <v>1.5972222222222224E-2</v>
      </c>
      <c r="K24" s="141">
        <f t="shared" si="1"/>
        <v>1.5162037037037054E-3</v>
      </c>
      <c r="L24" s="142">
        <f t="shared" si="0"/>
        <v>89.511609287429934</v>
      </c>
      <c r="M24" s="144"/>
    </row>
    <row r="25" spans="1:13" ht="15.75">
      <c r="A25" s="139">
        <v>23</v>
      </c>
      <c r="B25" s="139">
        <v>31</v>
      </c>
      <c r="C25" t="s">
        <v>190</v>
      </c>
      <c r="D25" s="139" t="s">
        <v>271</v>
      </c>
      <c r="E25" t="s">
        <v>18</v>
      </c>
      <c r="F25" s="141">
        <v>1.6168981481481482E-2</v>
      </c>
      <c r="G25" s="139">
        <v>0</v>
      </c>
      <c r="H25" s="139">
        <v>2</v>
      </c>
      <c r="I25" s="139">
        <v>2</v>
      </c>
      <c r="J25" s="141">
        <v>1.6168981481481482E-2</v>
      </c>
      <c r="K25" s="141">
        <f t="shared" si="1"/>
        <v>1.712962962962963E-3</v>
      </c>
      <c r="L25" s="142">
        <f t="shared" si="0"/>
        <v>88.150520416333066</v>
      </c>
      <c r="M25" s="144"/>
    </row>
    <row r="26" spans="1:13" ht="15.75">
      <c r="A26" s="139">
        <v>24</v>
      </c>
      <c r="B26" s="139">
        <v>33</v>
      </c>
      <c r="C26" t="s">
        <v>194</v>
      </c>
      <c r="D26" s="139" t="s">
        <v>271</v>
      </c>
      <c r="E26" t="s">
        <v>17</v>
      </c>
      <c r="F26" s="141">
        <v>1.6238425925925924E-2</v>
      </c>
      <c r="G26" s="139">
        <v>4</v>
      </c>
      <c r="H26" s="139">
        <v>1</v>
      </c>
      <c r="I26" s="139">
        <v>5</v>
      </c>
      <c r="J26" s="141">
        <v>1.6238425925925924E-2</v>
      </c>
      <c r="K26" s="141">
        <f t="shared" si="1"/>
        <v>1.7824074074074044E-3</v>
      </c>
      <c r="L26" s="142">
        <f t="shared" si="0"/>
        <v>87.670136108887121</v>
      </c>
      <c r="M26" s="144"/>
    </row>
    <row r="27" spans="1:13" ht="15.75">
      <c r="A27" s="139">
        <v>25</v>
      </c>
      <c r="B27" s="139">
        <v>23</v>
      </c>
      <c r="C27" t="s">
        <v>274</v>
      </c>
      <c r="D27" s="139" t="s">
        <v>267</v>
      </c>
      <c r="E27" t="s">
        <v>118</v>
      </c>
      <c r="F27" s="141">
        <v>1.6342592592592593E-2</v>
      </c>
      <c r="G27" s="139">
        <v>1</v>
      </c>
      <c r="H27" s="139">
        <v>0</v>
      </c>
      <c r="I27" s="139">
        <v>1</v>
      </c>
      <c r="J27" s="141">
        <v>1.6342592592592593E-2</v>
      </c>
      <c r="K27" s="141">
        <f t="shared" si="1"/>
        <v>1.8865740740740735E-3</v>
      </c>
      <c r="L27" s="142">
        <f t="shared" si="0"/>
        <v>86.949559647718189</v>
      </c>
      <c r="M27" s="144"/>
    </row>
    <row r="28" spans="1:13" ht="15.75">
      <c r="A28" s="139">
        <v>26</v>
      </c>
      <c r="B28" s="139">
        <v>3</v>
      </c>
      <c r="C28" t="s">
        <v>126</v>
      </c>
      <c r="D28" s="139" t="s">
        <v>268</v>
      </c>
      <c r="E28" t="s">
        <v>18</v>
      </c>
      <c r="F28" s="141">
        <v>1.6493055555555556E-2</v>
      </c>
      <c r="G28" s="139">
        <v>2</v>
      </c>
      <c r="H28" s="139">
        <v>3</v>
      </c>
      <c r="I28" s="139">
        <v>5</v>
      </c>
      <c r="J28" s="141">
        <v>1.6493055555555556E-2</v>
      </c>
      <c r="K28" s="141">
        <f t="shared" si="1"/>
        <v>2.0370370370370369E-3</v>
      </c>
      <c r="L28" s="142">
        <f t="shared" si="0"/>
        <v>85.908726981585261</v>
      </c>
      <c r="M28" s="144"/>
    </row>
    <row r="29" spans="1:13" ht="15.75">
      <c r="A29" s="139">
        <v>27</v>
      </c>
      <c r="B29" s="139">
        <v>27</v>
      </c>
      <c r="C29" t="s">
        <v>95</v>
      </c>
      <c r="D29" s="139" t="s">
        <v>268</v>
      </c>
      <c r="E29" t="s">
        <v>118</v>
      </c>
      <c r="F29" s="141">
        <v>1.6550925925925924E-2</v>
      </c>
      <c r="G29" s="139">
        <v>4</v>
      </c>
      <c r="H29" s="139">
        <v>0</v>
      </c>
      <c r="I29" s="139">
        <v>4</v>
      </c>
      <c r="J29" s="141">
        <v>1.6550925925925924E-2</v>
      </c>
      <c r="K29" s="141">
        <f t="shared" si="1"/>
        <v>2.0949074074074047E-3</v>
      </c>
      <c r="L29" s="142">
        <f t="shared" si="0"/>
        <v>85.508406725380325</v>
      </c>
      <c r="M29" s="144"/>
    </row>
    <row r="30" spans="1:13" ht="15.75">
      <c r="A30" s="139">
        <v>28</v>
      </c>
      <c r="B30" s="139">
        <v>6</v>
      </c>
      <c r="C30" t="s">
        <v>275</v>
      </c>
      <c r="D30" s="139" t="s">
        <v>244</v>
      </c>
      <c r="E30" t="s">
        <v>118</v>
      </c>
      <c r="F30" s="141">
        <v>1.6597222222222222E-2</v>
      </c>
      <c r="G30" s="139">
        <v>2</v>
      </c>
      <c r="H30" s="139">
        <v>2</v>
      </c>
      <c r="I30" s="139">
        <v>4</v>
      </c>
      <c r="J30" s="141">
        <v>1.6597222222222222E-2</v>
      </c>
      <c r="K30" s="141">
        <f t="shared" si="1"/>
        <v>2.1412037037037025E-3</v>
      </c>
      <c r="L30" s="142">
        <f t="shared" si="0"/>
        <v>85.188150520416343</v>
      </c>
      <c r="M30" s="144">
        <f>+(2*$J$15-J30)*95/$J$15</f>
        <v>89.312638580931278</v>
      </c>
    </row>
    <row r="31" spans="1:13">
      <c r="A31" s="139">
        <v>29</v>
      </c>
      <c r="B31" s="139">
        <v>2</v>
      </c>
      <c r="C31" t="s">
        <v>91</v>
      </c>
      <c r="D31" s="139" t="s">
        <v>267</v>
      </c>
      <c r="E31" t="s">
        <v>17</v>
      </c>
      <c r="F31" s="141">
        <v>1.6759259259259258E-2</v>
      </c>
      <c r="G31" s="139">
        <v>1</v>
      </c>
      <c r="H31" s="139">
        <v>4</v>
      </c>
      <c r="I31" s="139">
        <v>5</v>
      </c>
      <c r="J31" s="141">
        <v>1.6759259259259258E-2</v>
      </c>
      <c r="K31" s="141">
        <f t="shared" si="1"/>
        <v>2.3032407407407394E-3</v>
      </c>
      <c r="L31" s="142">
        <f t="shared" si="0"/>
        <v>84.067253803042433</v>
      </c>
    </row>
    <row r="32" spans="1:13">
      <c r="A32" s="139">
        <v>30</v>
      </c>
      <c r="B32" s="139">
        <v>16</v>
      </c>
      <c r="C32" t="s">
        <v>67</v>
      </c>
      <c r="D32" s="139" t="s">
        <v>267</v>
      </c>
      <c r="E32" t="s">
        <v>118</v>
      </c>
      <c r="F32" s="141">
        <v>1.6828703703703703E-2</v>
      </c>
      <c r="G32" s="139">
        <v>5</v>
      </c>
      <c r="H32" s="139">
        <v>0</v>
      </c>
      <c r="I32" s="139">
        <v>5</v>
      </c>
      <c r="J32" s="141">
        <v>1.6828703703703703E-2</v>
      </c>
      <c r="K32" s="141">
        <f t="shared" si="1"/>
        <v>2.3726851851851843E-3</v>
      </c>
      <c r="L32" s="142">
        <f t="shared" si="0"/>
        <v>83.586869495596488</v>
      </c>
    </row>
    <row r="33" spans="1:13">
      <c r="A33" s="139">
        <v>31</v>
      </c>
      <c r="B33" s="139">
        <v>34</v>
      </c>
      <c r="C33" t="s">
        <v>188</v>
      </c>
      <c r="D33" s="139" t="s">
        <v>271</v>
      </c>
      <c r="E33" t="s">
        <v>117</v>
      </c>
      <c r="F33" s="141">
        <v>1.6851851851851851E-2</v>
      </c>
      <c r="G33" s="139">
        <v>1</v>
      </c>
      <c r="H33" s="139">
        <v>2</v>
      </c>
      <c r="I33" s="139">
        <v>3</v>
      </c>
      <c r="J33" s="141">
        <v>1.6851851851851851E-2</v>
      </c>
      <c r="K33" s="141">
        <f t="shared" si="1"/>
        <v>2.3958333333333314E-3</v>
      </c>
      <c r="L33" s="142">
        <f t="shared" si="0"/>
        <v>83.426741393114511</v>
      </c>
    </row>
    <row r="34" spans="1:13">
      <c r="A34" s="139">
        <v>32</v>
      </c>
      <c r="B34" s="139">
        <v>36</v>
      </c>
      <c r="C34" t="s">
        <v>276</v>
      </c>
      <c r="D34" s="139" t="s">
        <v>271</v>
      </c>
      <c r="E34" t="s">
        <v>17</v>
      </c>
      <c r="F34" s="141">
        <v>1.6863425925925928E-2</v>
      </c>
      <c r="G34" s="139">
        <v>3</v>
      </c>
      <c r="H34" s="139">
        <v>2</v>
      </c>
      <c r="I34" s="139">
        <v>5</v>
      </c>
      <c r="J34" s="141">
        <v>1.6863425925925928E-2</v>
      </c>
      <c r="K34" s="141">
        <f t="shared" si="1"/>
        <v>2.4074074074074085E-3</v>
      </c>
      <c r="L34" s="142">
        <f t="shared" si="0"/>
        <v>83.346677341873502</v>
      </c>
    </row>
    <row r="35" spans="1:13">
      <c r="A35" s="139">
        <v>33</v>
      </c>
      <c r="B35" s="139">
        <v>5</v>
      </c>
      <c r="C35" t="s">
        <v>90</v>
      </c>
      <c r="D35" s="139" t="s">
        <v>267</v>
      </c>
      <c r="E35" t="s">
        <v>18</v>
      </c>
      <c r="F35" s="141">
        <v>1.6967592592592593E-2</v>
      </c>
      <c r="G35" s="139">
        <v>2</v>
      </c>
      <c r="H35" s="139">
        <v>0</v>
      </c>
      <c r="I35" s="139">
        <v>2</v>
      </c>
      <c r="J35" s="141">
        <v>1.6967592592592593E-2</v>
      </c>
      <c r="K35" s="141">
        <f t="shared" si="1"/>
        <v>2.5115740740740741E-3</v>
      </c>
      <c r="L35" s="142">
        <f t="shared" si="0"/>
        <v>82.626100880704556</v>
      </c>
    </row>
    <row r="36" spans="1:13">
      <c r="A36" s="139">
        <v>34</v>
      </c>
      <c r="B36" s="139">
        <v>32</v>
      </c>
      <c r="C36" t="s">
        <v>277</v>
      </c>
      <c r="D36" s="139" t="s">
        <v>271</v>
      </c>
      <c r="E36" t="s">
        <v>17</v>
      </c>
      <c r="F36" s="141">
        <v>1.7025462962962961E-2</v>
      </c>
      <c r="G36" s="139">
        <v>1</v>
      </c>
      <c r="H36" s="139">
        <v>3</v>
      </c>
      <c r="I36" s="139">
        <v>4</v>
      </c>
      <c r="J36" s="141">
        <v>1.7025462962962961E-2</v>
      </c>
      <c r="K36" s="141">
        <f t="shared" si="1"/>
        <v>2.5694444444444419E-3</v>
      </c>
      <c r="L36" s="142">
        <f t="shared" si="0"/>
        <v>82.22578062449962</v>
      </c>
    </row>
    <row r="37" spans="1:13" ht="15.75">
      <c r="A37" s="139">
        <v>35</v>
      </c>
      <c r="B37" s="139">
        <v>15</v>
      </c>
      <c r="C37" t="s">
        <v>119</v>
      </c>
      <c r="D37" s="139" t="s">
        <v>244</v>
      </c>
      <c r="E37" t="s">
        <v>118</v>
      </c>
      <c r="F37" s="141">
        <v>1.7048611111111112E-2</v>
      </c>
      <c r="G37" s="139">
        <v>1</v>
      </c>
      <c r="H37" s="139">
        <v>1</v>
      </c>
      <c r="I37" s="139">
        <v>2</v>
      </c>
      <c r="J37" s="141">
        <v>1.7048611111111112E-2</v>
      </c>
      <c r="K37" s="141">
        <f t="shared" si="1"/>
        <v>2.5925925925925925E-3</v>
      </c>
      <c r="L37" s="142">
        <f t="shared" si="0"/>
        <v>82.065652522017615</v>
      </c>
      <c r="M37" s="144">
        <f>+(2*$J$15-J37)*95/$J$15</f>
        <v>86.574279379157446</v>
      </c>
    </row>
    <row r="38" spans="1:13">
      <c r="A38" s="139">
        <v>36</v>
      </c>
      <c r="B38" s="139">
        <v>44</v>
      </c>
      <c r="C38" t="s">
        <v>278</v>
      </c>
      <c r="D38" s="139" t="s">
        <v>271</v>
      </c>
      <c r="E38" t="s">
        <v>17</v>
      </c>
      <c r="F38" s="141">
        <v>1.7106481481481483E-2</v>
      </c>
      <c r="G38" s="139">
        <v>2</v>
      </c>
      <c r="H38" s="139">
        <v>1</v>
      </c>
      <c r="I38" s="139">
        <v>3</v>
      </c>
      <c r="J38" s="141">
        <v>1.7106481481481483E-2</v>
      </c>
      <c r="K38" s="141">
        <f t="shared" si="1"/>
        <v>2.6504629629629638E-3</v>
      </c>
      <c r="L38" s="142">
        <f t="shared" si="0"/>
        <v>81.665332265812651</v>
      </c>
    </row>
    <row r="39" spans="1:13">
      <c r="A39" s="139">
        <v>37</v>
      </c>
      <c r="B39" s="139">
        <v>45</v>
      </c>
      <c r="C39" t="s">
        <v>184</v>
      </c>
      <c r="D39" s="139" t="s">
        <v>271</v>
      </c>
      <c r="E39" t="s">
        <v>18</v>
      </c>
      <c r="F39" s="141">
        <v>1.7349537037037038E-2</v>
      </c>
      <c r="G39" s="139">
        <v>3</v>
      </c>
      <c r="H39" s="139">
        <v>4</v>
      </c>
      <c r="I39" s="139">
        <v>7</v>
      </c>
      <c r="J39" s="141">
        <v>1.7349537037037038E-2</v>
      </c>
      <c r="K39" s="141">
        <f t="shared" si="1"/>
        <v>2.8935185185185192E-3</v>
      </c>
      <c r="L39" s="142">
        <f t="shared" si="0"/>
        <v>79.983987189751801</v>
      </c>
    </row>
    <row r="40" spans="1:13">
      <c r="A40" s="139">
        <v>38</v>
      </c>
      <c r="B40" s="139">
        <v>35</v>
      </c>
      <c r="C40" t="s">
        <v>279</v>
      </c>
      <c r="D40" s="139" t="s">
        <v>271</v>
      </c>
      <c r="E40" t="s">
        <v>17</v>
      </c>
      <c r="F40" s="141">
        <v>1.7499999999999998E-2</v>
      </c>
      <c r="G40" s="139">
        <v>3</v>
      </c>
      <c r="H40" s="139">
        <v>3</v>
      </c>
      <c r="I40" s="139">
        <v>6</v>
      </c>
      <c r="J40" s="141">
        <v>1.7499999999999998E-2</v>
      </c>
      <c r="K40" s="141">
        <f t="shared" si="1"/>
        <v>3.0439814814814791E-3</v>
      </c>
      <c r="L40" s="142">
        <f t="shared" si="0"/>
        <v>78.943154523618915</v>
      </c>
    </row>
    <row r="41" spans="1:13">
      <c r="A41" s="139">
        <v>39</v>
      </c>
      <c r="B41" s="139">
        <v>1</v>
      </c>
      <c r="C41" t="s">
        <v>226</v>
      </c>
      <c r="D41" s="139" t="s">
        <v>267</v>
      </c>
      <c r="E41" t="s">
        <v>118</v>
      </c>
      <c r="F41" s="141">
        <v>1.7627314814814814E-2</v>
      </c>
      <c r="G41" s="139">
        <v>0</v>
      </c>
      <c r="H41" s="139">
        <v>4</v>
      </c>
      <c r="I41" s="139">
        <v>4</v>
      </c>
      <c r="J41" s="141">
        <v>1.7627314814814814E-2</v>
      </c>
      <c r="K41" s="141">
        <f t="shared" si="1"/>
        <v>3.1712962962962953E-3</v>
      </c>
      <c r="L41" s="142">
        <f t="shared" si="0"/>
        <v>78.062449959967978</v>
      </c>
    </row>
    <row r="42" spans="1:13">
      <c r="A42" s="139">
        <v>40</v>
      </c>
      <c r="B42" s="139">
        <v>43</v>
      </c>
      <c r="C42" t="s">
        <v>280</v>
      </c>
      <c r="D42" s="139" t="s">
        <v>271</v>
      </c>
      <c r="E42" t="s">
        <v>133</v>
      </c>
      <c r="F42" s="141">
        <v>1.7754629629629631E-2</v>
      </c>
      <c r="G42" s="139">
        <v>0</v>
      </c>
      <c r="H42" s="139">
        <v>3</v>
      </c>
      <c r="I42" s="139">
        <v>3</v>
      </c>
      <c r="J42" s="141">
        <v>1.7754629629629631E-2</v>
      </c>
      <c r="K42" s="141">
        <f t="shared" si="1"/>
        <v>3.2986111111111115E-3</v>
      </c>
      <c r="L42" s="142">
        <f t="shared" si="0"/>
        <v>77.181745396317041</v>
      </c>
    </row>
    <row r="43" spans="1:13">
      <c r="A43" s="139">
        <v>41</v>
      </c>
      <c r="B43" s="139">
        <v>38</v>
      </c>
      <c r="C43" t="s">
        <v>192</v>
      </c>
      <c r="D43" s="139" t="s">
        <v>271</v>
      </c>
      <c r="E43" t="s">
        <v>18</v>
      </c>
      <c r="F43" s="141">
        <v>1.7835648148148149E-2</v>
      </c>
      <c r="G43" s="139">
        <v>1</v>
      </c>
      <c r="H43" s="139">
        <v>3</v>
      </c>
      <c r="I43" s="139">
        <v>4</v>
      </c>
      <c r="J43" s="141">
        <v>1.7835648148148149E-2</v>
      </c>
      <c r="K43" s="141">
        <f t="shared" si="1"/>
        <v>3.37962962962963E-3</v>
      </c>
      <c r="L43" s="142">
        <f t="shared" si="0"/>
        <v>76.6212970376301</v>
      </c>
    </row>
    <row r="44" spans="1:13">
      <c r="A44" s="139">
        <v>42</v>
      </c>
      <c r="B44" s="139">
        <v>46</v>
      </c>
      <c r="C44" t="s">
        <v>281</v>
      </c>
      <c r="D44" s="139" t="s">
        <v>271</v>
      </c>
      <c r="E44" t="s">
        <v>118</v>
      </c>
      <c r="F44" s="141">
        <v>1.909722222222222E-2</v>
      </c>
      <c r="G44" s="139">
        <v>4</v>
      </c>
      <c r="H44" s="139">
        <v>2</v>
      </c>
      <c r="I44" s="139">
        <v>6</v>
      </c>
      <c r="J44" s="141">
        <v>1.909722222222222E-2</v>
      </c>
      <c r="K44" s="141">
        <f t="shared" si="1"/>
        <v>4.6412037037037012E-3</v>
      </c>
      <c r="L44" s="142">
        <f t="shared" si="0"/>
        <v>67.894315452361909</v>
      </c>
    </row>
    <row r="45" spans="1:13">
      <c r="A45" s="139">
        <v>43</v>
      </c>
      <c r="B45" s="139">
        <v>42</v>
      </c>
      <c r="C45" t="s">
        <v>202</v>
      </c>
      <c r="D45" s="139" t="s">
        <v>271</v>
      </c>
      <c r="E45" t="s">
        <v>18</v>
      </c>
      <c r="F45" s="141">
        <v>1.834490740740741E-2</v>
      </c>
      <c r="G45" s="139">
        <v>5</v>
      </c>
      <c r="H45" s="139">
        <v>2</v>
      </c>
      <c r="I45" s="139">
        <v>7</v>
      </c>
      <c r="J45" s="141">
        <v>1.9733796296296298E-2</v>
      </c>
      <c r="K45" s="141">
        <f t="shared" si="1"/>
        <v>5.2777777777777788E-3</v>
      </c>
      <c r="L45" s="142">
        <f t="shared" si="0"/>
        <v>63.490792634107287</v>
      </c>
    </row>
    <row r="46" spans="1:13">
      <c r="A46" s="139">
        <v>44</v>
      </c>
      <c r="B46" s="139">
        <v>4</v>
      </c>
      <c r="C46" t="s">
        <v>282</v>
      </c>
      <c r="D46" s="139" t="s">
        <v>267</v>
      </c>
      <c r="E46" t="s">
        <v>118</v>
      </c>
      <c r="F46" s="141">
        <v>2.0671296296296295E-2</v>
      </c>
      <c r="G46" s="139">
        <v>2</v>
      </c>
      <c r="H46" s="139">
        <v>3</v>
      </c>
      <c r="I46" s="139">
        <v>5</v>
      </c>
      <c r="J46" s="141">
        <v>2.0671296296296295E-2</v>
      </c>
      <c r="K46" s="141">
        <f t="shared" si="1"/>
        <v>6.2152777777777762E-3</v>
      </c>
      <c r="L46" s="142">
        <f t="shared" si="0"/>
        <v>57.005604483586879</v>
      </c>
    </row>
  </sheetData>
  <pageMargins left="0.70866141732283472" right="0.70866141732283472" top="0.78740157480314965" bottom="0.78740157480314965" header="0.31496062992125984" footer="0.31496062992125984"/>
  <pageSetup paperSize="9"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workbookViewId="0">
      <selection activeCell="K6" sqref="K6"/>
    </sheetView>
  </sheetViews>
  <sheetFormatPr defaultRowHeight="15"/>
  <cols>
    <col min="2" max="3" width="22.28515625" customWidth="1"/>
    <col min="4" max="4" width="15.42578125" customWidth="1"/>
    <col min="9" max="9" width="10.85546875" customWidth="1"/>
    <col min="10" max="10" width="10.7109375" customWidth="1"/>
    <col min="11" max="11" width="11.85546875" style="139" customWidth="1"/>
    <col min="14" max="14" width="9.140625" style="139"/>
  </cols>
  <sheetData>
    <row r="1" spans="1:12" ht="30.75" customHeight="1">
      <c r="A1" s="346" t="s">
        <v>459</v>
      </c>
      <c r="B1" s="346"/>
      <c r="C1" s="346"/>
    </row>
    <row r="2" spans="1:12" ht="15.75" thickBot="1">
      <c r="A2" s="147" t="s">
        <v>286</v>
      </c>
      <c r="B2" s="149" t="s">
        <v>248</v>
      </c>
      <c r="C2" s="148" t="s">
        <v>249</v>
      </c>
      <c r="D2" s="149" t="s">
        <v>250</v>
      </c>
      <c r="E2" s="148" t="s">
        <v>251</v>
      </c>
      <c r="F2" s="148" t="s">
        <v>80</v>
      </c>
      <c r="G2" s="148" t="s">
        <v>81</v>
      </c>
      <c r="H2" s="148" t="s">
        <v>252</v>
      </c>
      <c r="I2" s="148" t="s">
        <v>253</v>
      </c>
      <c r="J2" s="149" t="s">
        <v>254</v>
      </c>
      <c r="K2" s="168" t="s">
        <v>255</v>
      </c>
    </row>
    <row r="3" spans="1:12" ht="15.75" thickBot="1">
      <c r="A3" s="150">
        <v>1</v>
      </c>
      <c r="B3" s="152" t="s">
        <v>400</v>
      </c>
      <c r="C3" s="151" t="s">
        <v>259</v>
      </c>
      <c r="D3" s="153" t="s">
        <v>401</v>
      </c>
      <c r="E3" s="154">
        <v>1.5552083333333333E-2</v>
      </c>
      <c r="F3" s="151">
        <v>0</v>
      </c>
      <c r="G3" s="151">
        <v>1</v>
      </c>
      <c r="H3" s="151">
        <v>1</v>
      </c>
      <c r="I3" s="154">
        <v>1.5552083333333333E-2</v>
      </c>
      <c r="J3" s="152">
        <v>0</v>
      </c>
      <c r="K3" s="175"/>
    </row>
    <row r="4" spans="1:12" ht="15.75" thickBot="1">
      <c r="A4" s="156">
        <v>2</v>
      </c>
      <c r="B4" s="158" t="s">
        <v>402</v>
      </c>
      <c r="C4" s="157" t="s">
        <v>259</v>
      </c>
      <c r="D4" s="159" t="s">
        <v>403</v>
      </c>
      <c r="E4" s="160">
        <v>1.5663194444444445E-2</v>
      </c>
      <c r="F4" s="157">
        <v>0</v>
      </c>
      <c r="G4" s="157">
        <v>1</v>
      </c>
      <c r="H4" s="157">
        <v>1</v>
      </c>
      <c r="I4" s="160">
        <v>1.5663194444444445E-2</v>
      </c>
      <c r="J4" s="158">
        <v>9.6</v>
      </c>
      <c r="K4" s="176"/>
    </row>
    <row r="5" spans="1:12" ht="15.75" thickBot="1">
      <c r="A5" s="150">
        <v>3</v>
      </c>
      <c r="B5" s="152" t="s">
        <v>258</v>
      </c>
      <c r="C5" s="151" t="s">
        <v>259</v>
      </c>
      <c r="D5" s="153" t="s">
        <v>118</v>
      </c>
      <c r="E5" s="154">
        <v>1.5907407407407408E-2</v>
      </c>
      <c r="F5" s="151">
        <v>3</v>
      </c>
      <c r="G5" s="151">
        <v>0</v>
      </c>
      <c r="H5" s="151">
        <v>3</v>
      </c>
      <c r="I5" s="154">
        <v>1.5907407407407408E-2</v>
      </c>
      <c r="J5" s="152">
        <v>30.7</v>
      </c>
      <c r="K5" s="175"/>
    </row>
    <row r="6" spans="1:12" ht="16.5" thickBot="1">
      <c r="A6" s="156">
        <v>4</v>
      </c>
      <c r="B6" s="158" t="s">
        <v>219</v>
      </c>
      <c r="C6" s="157" t="s">
        <v>259</v>
      </c>
      <c r="D6" s="159" t="s">
        <v>321</v>
      </c>
      <c r="E6" s="160">
        <v>1.596875E-2</v>
      </c>
      <c r="F6" s="157">
        <v>0</v>
      </c>
      <c r="G6" s="157">
        <v>2</v>
      </c>
      <c r="H6" s="157">
        <v>2</v>
      </c>
      <c r="I6" s="160">
        <v>1.596875E-2</v>
      </c>
      <c r="J6" s="158">
        <v>36</v>
      </c>
      <c r="K6" s="144">
        <f>+(2*$I$6-I6)*100/$I$6</f>
        <v>100</v>
      </c>
      <c r="L6" s="182"/>
    </row>
    <row r="7" spans="1:12" ht="16.5" thickBot="1">
      <c r="A7" s="150">
        <v>5</v>
      </c>
      <c r="B7" s="152" t="s">
        <v>214</v>
      </c>
      <c r="C7" s="151" t="s">
        <v>259</v>
      </c>
      <c r="D7" s="153" t="s">
        <v>18</v>
      </c>
      <c r="E7" s="154">
        <v>1.6148148148148148E-2</v>
      </c>
      <c r="F7" s="151">
        <v>1</v>
      </c>
      <c r="G7" s="151">
        <v>1</v>
      </c>
      <c r="H7" s="151">
        <v>2</v>
      </c>
      <c r="I7" s="154">
        <v>1.6148148148148148E-2</v>
      </c>
      <c r="J7" s="152">
        <v>51.5</v>
      </c>
      <c r="K7" s="144">
        <f t="shared" ref="K7:K30" si="0">+(2*$I$6-I7)*100/$I$6</f>
        <v>98.87656736971806</v>
      </c>
      <c r="L7" s="182"/>
    </row>
    <row r="8" spans="1:12" ht="16.5" thickBot="1">
      <c r="A8" s="156">
        <v>6</v>
      </c>
      <c r="B8" s="158" t="s">
        <v>222</v>
      </c>
      <c r="C8" s="157" t="s">
        <v>259</v>
      </c>
      <c r="D8" s="159" t="s">
        <v>17</v>
      </c>
      <c r="E8" s="160">
        <v>1.6245370370370372E-2</v>
      </c>
      <c r="F8" s="157">
        <v>2</v>
      </c>
      <c r="G8" s="157">
        <v>1</v>
      </c>
      <c r="H8" s="157">
        <v>3</v>
      </c>
      <c r="I8" s="160">
        <v>1.6245370370370372E-2</v>
      </c>
      <c r="J8" s="158">
        <v>59.9</v>
      </c>
      <c r="K8" s="144">
        <f t="shared" si="0"/>
        <v>98.267739363629772</v>
      </c>
      <c r="L8" s="182"/>
    </row>
    <row r="9" spans="1:12" ht="16.5" thickBot="1">
      <c r="A9" s="150">
        <v>7</v>
      </c>
      <c r="B9" s="152" t="s">
        <v>212</v>
      </c>
      <c r="C9" s="151" t="s">
        <v>259</v>
      </c>
      <c r="D9" s="153" t="s">
        <v>118</v>
      </c>
      <c r="E9" s="154">
        <v>1.6341435185185185E-2</v>
      </c>
      <c r="F9" s="151">
        <v>1</v>
      </c>
      <c r="G9" s="151">
        <v>2</v>
      </c>
      <c r="H9" s="151">
        <v>3</v>
      </c>
      <c r="I9" s="154">
        <v>1.6341435185185185E-2</v>
      </c>
      <c r="J9" s="152" t="s">
        <v>404</v>
      </c>
      <c r="K9" s="144">
        <f t="shared" si="0"/>
        <v>97.666159309994939</v>
      </c>
      <c r="L9" s="182"/>
    </row>
    <row r="10" spans="1:12" ht="16.5" thickBot="1">
      <c r="A10" s="156">
        <v>8</v>
      </c>
      <c r="B10" s="158" t="s">
        <v>208</v>
      </c>
      <c r="C10" s="157" t="s">
        <v>259</v>
      </c>
      <c r="D10" s="159" t="s">
        <v>321</v>
      </c>
      <c r="E10" s="160">
        <v>1.6541666666666666E-2</v>
      </c>
      <c r="F10" s="157">
        <v>2</v>
      </c>
      <c r="G10" s="157">
        <v>4</v>
      </c>
      <c r="H10" s="157">
        <v>6</v>
      </c>
      <c r="I10" s="160">
        <v>1.6541666666666666E-2</v>
      </c>
      <c r="J10" s="158" t="s">
        <v>405</v>
      </c>
      <c r="K10" s="144">
        <f t="shared" si="0"/>
        <v>96.412263535551219</v>
      </c>
      <c r="L10" s="182"/>
    </row>
    <row r="11" spans="1:12" ht="16.5" thickBot="1">
      <c r="A11" s="150">
        <v>9</v>
      </c>
      <c r="B11" s="152" t="s">
        <v>207</v>
      </c>
      <c r="C11" s="151" t="s">
        <v>259</v>
      </c>
      <c r="D11" s="153" t="s">
        <v>18</v>
      </c>
      <c r="E11" s="154">
        <v>1.6589120370370369E-2</v>
      </c>
      <c r="F11" s="151">
        <v>3</v>
      </c>
      <c r="G11" s="151">
        <v>1</v>
      </c>
      <c r="H11" s="151">
        <v>4</v>
      </c>
      <c r="I11" s="154">
        <v>1.6589120370370369E-2</v>
      </c>
      <c r="J11" s="152" t="s">
        <v>406</v>
      </c>
      <c r="K11" s="144">
        <f t="shared" si="0"/>
        <v>96.115097484960515</v>
      </c>
      <c r="L11" s="181"/>
    </row>
    <row r="12" spans="1:12" ht="16.5" thickBot="1">
      <c r="A12" s="156">
        <v>10</v>
      </c>
      <c r="B12" s="158" t="s">
        <v>407</v>
      </c>
      <c r="C12" s="157" t="s">
        <v>259</v>
      </c>
      <c r="D12" s="159" t="s">
        <v>403</v>
      </c>
      <c r="E12" s="160">
        <v>1.6666666666666666E-2</v>
      </c>
      <c r="F12" s="157">
        <v>2</v>
      </c>
      <c r="G12" s="157">
        <v>5</v>
      </c>
      <c r="H12" s="157">
        <v>7</v>
      </c>
      <c r="I12" s="160">
        <v>1.6666666666666666E-2</v>
      </c>
      <c r="J12" s="158" t="s">
        <v>408</v>
      </c>
      <c r="K12" s="144"/>
      <c r="L12" s="181"/>
    </row>
    <row r="13" spans="1:12" ht="16.5" thickBot="1">
      <c r="A13" s="150">
        <v>11</v>
      </c>
      <c r="B13" s="152" t="s">
        <v>409</v>
      </c>
      <c r="C13" s="151" t="s">
        <v>259</v>
      </c>
      <c r="D13" s="153" t="s">
        <v>133</v>
      </c>
      <c r="E13" s="154">
        <v>1.6793981481481483E-2</v>
      </c>
      <c r="F13" s="151">
        <v>2</v>
      </c>
      <c r="G13" s="151">
        <v>4</v>
      </c>
      <c r="H13" s="151">
        <v>6</v>
      </c>
      <c r="I13" s="154">
        <v>1.6793981481481483E-2</v>
      </c>
      <c r="J13" s="152" t="s">
        <v>410</v>
      </c>
      <c r="K13" s="144">
        <f t="shared" si="0"/>
        <v>94.832209900703049</v>
      </c>
    </row>
    <row r="14" spans="1:12" ht="16.5" thickBot="1">
      <c r="A14" s="156">
        <v>12</v>
      </c>
      <c r="B14" s="158" t="s">
        <v>215</v>
      </c>
      <c r="C14" s="157" t="s">
        <v>259</v>
      </c>
      <c r="D14" s="159" t="s">
        <v>117</v>
      </c>
      <c r="E14" s="160">
        <v>1.7137731481481483E-2</v>
      </c>
      <c r="F14" s="157">
        <v>0</v>
      </c>
      <c r="G14" s="157">
        <v>2</v>
      </c>
      <c r="H14" s="157">
        <v>2</v>
      </c>
      <c r="I14" s="160">
        <v>1.7137731481481483E-2</v>
      </c>
      <c r="J14" s="158" t="s">
        <v>377</v>
      </c>
      <c r="K14" s="144">
        <f t="shared" si="0"/>
        <v>92.679568022033763</v>
      </c>
    </row>
    <row r="15" spans="1:12" ht="16.5" thickBot="1">
      <c r="A15" s="150">
        <v>13</v>
      </c>
      <c r="B15" s="152" t="s">
        <v>261</v>
      </c>
      <c r="C15" s="151" t="s">
        <v>259</v>
      </c>
      <c r="D15" s="153" t="s">
        <v>117</v>
      </c>
      <c r="E15" s="154">
        <v>1.7163194444444443E-2</v>
      </c>
      <c r="F15" s="151">
        <v>1</v>
      </c>
      <c r="G15" s="151">
        <v>4</v>
      </c>
      <c r="H15" s="151">
        <v>5</v>
      </c>
      <c r="I15" s="154">
        <v>1.7163194444444443E-2</v>
      </c>
      <c r="J15" s="152" t="s">
        <v>411</v>
      </c>
      <c r="K15" s="144">
        <f t="shared" si="0"/>
        <v>92.520113068058293</v>
      </c>
    </row>
    <row r="16" spans="1:12" ht="16.5" thickBot="1">
      <c r="A16" s="156">
        <v>14</v>
      </c>
      <c r="B16" s="158" t="s">
        <v>412</v>
      </c>
      <c r="C16" s="157" t="s">
        <v>259</v>
      </c>
      <c r="D16" s="159" t="s">
        <v>401</v>
      </c>
      <c r="E16" s="160">
        <v>1.720949074074074E-2</v>
      </c>
      <c r="F16" s="157">
        <v>0</v>
      </c>
      <c r="G16" s="157">
        <v>3</v>
      </c>
      <c r="H16" s="157">
        <v>3</v>
      </c>
      <c r="I16" s="160">
        <v>1.720949074074074E-2</v>
      </c>
      <c r="J16" s="158" t="s">
        <v>413</v>
      </c>
      <c r="K16" s="144">
        <f t="shared" si="0"/>
        <v>92.230194969921001</v>
      </c>
    </row>
    <row r="17" spans="1:11" ht="16.5" thickBot="1">
      <c r="A17" s="150">
        <v>15</v>
      </c>
      <c r="B17" s="152" t="s">
        <v>213</v>
      </c>
      <c r="C17" s="151" t="s">
        <v>259</v>
      </c>
      <c r="D17" s="153" t="s">
        <v>17</v>
      </c>
      <c r="E17" s="154">
        <v>1.748726851851852E-2</v>
      </c>
      <c r="F17" s="151">
        <v>3</v>
      </c>
      <c r="G17" s="151">
        <v>1</v>
      </c>
      <c r="H17" s="151">
        <v>4</v>
      </c>
      <c r="I17" s="154">
        <v>1.748726851851852E-2</v>
      </c>
      <c r="J17" s="152" t="s">
        <v>414</v>
      </c>
      <c r="K17" s="144">
        <f t="shared" si="0"/>
        <v>90.490686381097333</v>
      </c>
    </row>
    <row r="18" spans="1:11" ht="16.5" thickBot="1">
      <c r="A18" s="156">
        <v>16</v>
      </c>
      <c r="B18" s="158" t="s">
        <v>415</v>
      </c>
      <c r="C18" s="157" t="s">
        <v>259</v>
      </c>
      <c r="D18" s="159" t="s">
        <v>133</v>
      </c>
      <c r="E18" s="160">
        <v>1.7509259259259259E-2</v>
      </c>
      <c r="F18" s="157">
        <v>3</v>
      </c>
      <c r="G18" s="157">
        <v>4</v>
      </c>
      <c r="H18" s="157">
        <v>7</v>
      </c>
      <c r="I18" s="160">
        <v>1.7509259259259259E-2</v>
      </c>
      <c r="J18" s="158" t="s">
        <v>416</v>
      </c>
      <c r="K18" s="144">
        <f t="shared" si="0"/>
        <v>90.352975284482127</v>
      </c>
    </row>
    <row r="19" spans="1:11" ht="16.5" thickBot="1">
      <c r="A19" s="150">
        <v>17</v>
      </c>
      <c r="B19" s="152" t="s">
        <v>210</v>
      </c>
      <c r="C19" s="151" t="s">
        <v>259</v>
      </c>
      <c r="D19" s="153" t="s">
        <v>117</v>
      </c>
      <c r="E19" s="154">
        <v>1.754976851851852E-2</v>
      </c>
      <c r="F19" s="151">
        <v>4</v>
      </c>
      <c r="G19" s="151">
        <v>5</v>
      </c>
      <c r="H19" s="151">
        <v>9</v>
      </c>
      <c r="I19" s="154">
        <v>1.754976851851852E-2</v>
      </c>
      <c r="J19" s="152" t="s">
        <v>417</v>
      </c>
      <c r="K19" s="144">
        <f t="shared" si="0"/>
        <v>90.099296948612007</v>
      </c>
    </row>
    <row r="20" spans="1:11" ht="16.5" thickBot="1">
      <c r="A20" s="156">
        <v>18</v>
      </c>
      <c r="B20" s="158" t="s">
        <v>211</v>
      </c>
      <c r="C20" s="157" t="s">
        <v>259</v>
      </c>
      <c r="D20" s="159" t="s">
        <v>118</v>
      </c>
      <c r="E20" s="160">
        <v>1.7559027777777778E-2</v>
      </c>
      <c r="F20" s="157">
        <v>1</v>
      </c>
      <c r="G20" s="157">
        <v>4</v>
      </c>
      <c r="H20" s="157">
        <v>5</v>
      </c>
      <c r="I20" s="160">
        <v>1.7559027777777778E-2</v>
      </c>
      <c r="J20" s="158" t="s">
        <v>418</v>
      </c>
      <c r="K20" s="144">
        <f t="shared" si="0"/>
        <v>90.041313328984558</v>
      </c>
    </row>
    <row r="21" spans="1:11" ht="16.5" thickBot="1">
      <c r="A21" s="150">
        <v>18</v>
      </c>
      <c r="B21" s="152" t="s">
        <v>220</v>
      </c>
      <c r="C21" s="151" t="s">
        <v>259</v>
      </c>
      <c r="D21" s="153" t="s">
        <v>117</v>
      </c>
      <c r="E21" s="154">
        <v>1.7559027777777778E-2</v>
      </c>
      <c r="F21" s="151">
        <v>2</v>
      </c>
      <c r="G21" s="151">
        <v>2</v>
      </c>
      <c r="H21" s="151">
        <v>4</v>
      </c>
      <c r="I21" s="154">
        <v>1.7559027777777778E-2</v>
      </c>
      <c r="J21" s="152" t="s">
        <v>418</v>
      </c>
      <c r="K21" s="144">
        <f t="shared" si="0"/>
        <v>90.041313328984558</v>
      </c>
    </row>
    <row r="22" spans="1:11" ht="16.5" thickBot="1">
      <c r="A22" s="156">
        <v>20</v>
      </c>
      <c r="B22" s="158" t="s">
        <v>218</v>
      </c>
      <c r="C22" s="157" t="s">
        <v>259</v>
      </c>
      <c r="D22" s="159" t="s">
        <v>17</v>
      </c>
      <c r="E22" s="160">
        <v>1.7624999999999998E-2</v>
      </c>
      <c r="F22" s="157">
        <v>3</v>
      </c>
      <c r="G22" s="157">
        <v>5</v>
      </c>
      <c r="H22" s="157">
        <v>8</v>
      </c>
      <c r="I22" s="160">
        <v>1.7624999999999998E-2</v>
      </c>
      <c r="J22" s="158" t="s">
        <v>419</v>
      </c>
      <c r="K22" s="144">
        <f t="shared" si="0"/>
        <v>89.628180039138954</v>
      </c>
    </row>
    <row r="23" spans="1:11" ht="16.5" thickBot="1">
      <c r="A23" s="150">
        <v>21</v>
      </c>
      <c r="B23" s="152" t="s">
        <v>420</v>
      </c>
      <c r="C23" s="151" t="s">
        <v>259</v>
      </c>
      <c r="D23" s="153" t="s">
        <v>321</v>
      </c>
      <c r="E23" s="154">
        <v>1.7747685185185182E-2</v>
      </c>
      <c r="F23" s="151">
        <v>3</v>
      </c>
      <c r="G23" s="151">
        <v>4</v>
      </c>
      <c r="H23" s="151">
        <v>7</v>
      </c>
      <c r="I23" s="154">
        <v>1.7747685185185182E-2</v>
      </c>
      <c r="J23" s="152" t="s">
        <v>421</v>
      </c>
      <c r="K23" s="144">
        <f t="shared" si="0"/>
        <v>88.859897079075182</v>
      </c>
    </row>
    <row r="24" spans="1:11" ht="16.5" thickBot="1">
      <c r="A24" s="156">
        <v>22</v>
      </c>
      <c r="B24" s="158" t="s">
        <v>422</v>
      </c>
      <c r="C24" s="157" t="s">
        <v>259</v>
      </c>
      <c r="D24" s="159" t="s">
        <v>17</v>
      </c>
      <c r="E24" s="160">
        <v>1.7771990740740738E-2</v>
      </c>
      <c r="F24" s="157">
        <v>2</v>
      </c>
      <c r="G24" s="157">
        <v>2</v>
      </c>
      <c r="H24" s="157">
        <v>4</v>
      </c>
      <c r="I24" s="160">
        <v>1.7771990740740738E-2</v>
      </c>
      <c r="J24" s="158" t="s">
        <v>423</v>
      </c>
      <c r="K24" s="144">
        <f t="shared" si="0"/>
        <v>88.70769007755311</v>
      </c>
    </row>
    <row r="25" spans="1:11" ht="16.5" thickBot="1">
      <c r="A25" s="150">
        <v>23</v>
      </c>
      <c r="B25" s="152" t="s">
        <v>424</v>
      </c>
      <c r="C25" s="151" t="s">
        <v>259</v>
      </c>
      <c r="D25" s="153" t="s">
        <v>17</v>
      </c>
      <c r="E25" s="154">
        <v>1.7797453703703704E-2</v>
      </c>
      <c r="F25" s="151">
        <v>0</v>
      </c>
      <c r="G25" s="151">
        <v>4</v>
      </c>
      <c r="H25" s="151">
        <v>4</v>
      </c>
      <c r="I25" s="154">
        <v>1.7797453703703704E-2</v>
      </c>
      <c r="J25" s="152" t="s">
        <v>352</v>
      </c>
      <c r="K25" s="144">
        <f t="shared" si="0"/>
        <v>88.548235123577584</v>
      </c>
    </row>
    <row r="26" spans="1:11" ht="16.5" thickBot="1">
      <c r="A26" s="156">
        <v>24</v>
      </c>
      <c r="B26" s="158" t="s">
        <v>223</v>
      </c>
      <c r="C26" s="157" t="s">
        <v>259</v>
      </c>
      <c r="D26" s="159" t="s">
        <v>17</v>
      </c>
      <c r="E26" s="160">
        <v>1.8236111111111113E-2</v>
      </c>
      <c r="F26" s="157">
        <v>1</v>
      </c>
      <c r="G26" s="157">
        <v>3</v>
      </c>
      <c r="H26" s="157">
        <v>4</v>
      </c>
      <c r="I26" s="160">
        <v>1.8236111111111113E-2</v>
      </c>
      <c r="J26" s="158" t="s">
        <v>425</v>
      </c>
      <c r="K26" s="144">
        <f t="shared" si="0"/>
        <v>85.80126114372689</v>
      </c>
    </row>
    <row r="27" spans="1:11" ht="16.5" thickBot="1">
      <c r="A27" s="150">
        <v>25</v>
      </c>
      <c r="B27" s="152" t="s">
        <v>217</v>
      </c>
      <c r="C27" s="151" t="s">
        <v>259</v>
      </c>
      <c r="D27" s="153" t="s">
        <v>17</v>
      </c>
      <c r="E27" s="154">
        <v>1.8378472222222223E-2</v>
      </c>
      <c r="F27" s="151">
        <v>3</v>
      </c>
      <c r="G27" s="151">
        <v>2</v>
      </c>
      <c r="H27" s="151">
        <v>5</v>
      </c>
      <c r="I27" s="154">
        <v>1.8378472222222223E-2</v>
      </c>
      <c r="J27" s="152" t="s">
        <v>426</v>
      </c>
      <c r="K27" s="144">
        <f t="shared" si="0"/>
        <v>84.909762991954764</v>
      </c>
    </row>
    <row r="28" spans="1:11" ht="16.5" thickBot="1">
      <c r="A28" s="156">
        <v>26</v>
      </c>
      <c r="B28" s="158" t="s">
        <v>427</v>
      </c>
      <c r="C28" s="157" t="s">
        <v>259</v>
      </c>
      <c r="D28" s="159" t="s">
        <v>428</v>
      </c>
      <c r="E28" s="160">
        <v>1.9515046296296298E-2</v>
      </c>
      <c r="F28" s="157">
        <v>4</v>
      </c>
      <c r="G28" s="157">
        <v>4</v>
      </c>
      <c r="H28" s="157">
        <v>8</v>
      </c>
      <c r="I28" s="160">
        <v>1.9515046296296298E-2</v>
      </c>
      <c r="J28" s="158" t="s">
        <v>429</v>
      </c>
      <c r="K28" s="144"/>
    </row>
    <row r="29" spans="1:11" ht="16.5" thickBot="1">
      <c r="A29" s="150">
        <v>27</v>
      </c>
      <c r="B29" s="152" t="s">
        <v>430</v>
      </c>
      <c r="C29" s="151" t="s">
        <v>259</v>
      </c>
      <c r="D29" s="153" t="s">
        <v>401</v>
      </c>
      <c r="E29" s="154">
        <v>1.9657407407407405E-2</v>
      </c>
      <c r="F29" s="151">
        <v>2</v>
      </c>
      <c r="G29" s="151">
        <v>5</v>
      </c>
      <c r="H29" s="151">
        <v>7</v>
      </c>
      <c r="I29" s="154">
        <v>1.9657407407407405E-2</v>
      </c>
      <c r="J29" s="152" t="s">
        <v>431</v>
      </c>
      <c r="K29" s="144"/>
    </row>
    <row r="30" spans="1:11" ht="16.5" thickBot="1">
      <c r="A30" s="156">
        <v>28</v>
      </c>
      <c r="B30" s="158" t="s">
        <v>432</v>
      </c>
      <c r="C30" s="157" t="s">
        <v>259</v>
      </c>
      <c r="D30" s="159" t="s">
        <v>133</v>
      </c>
      <c r="E30" s="160">
        <v>1.9910879629629629E-2</v>
      </c>
      <c r="F30" s="157">
        <v>3</v>
      </c>
      <c r="G30" s="157">
        <v>2</v>
      </c>
      <c r="H30" s="157">
        <v>5</v>
      </c>
      <c r="I30" s="160">
        <v>1.9910879629629629E-2</v>
      </c>
      <c r="J30" s="158" t="s">
        <v>433</v>
      </c>
      <c r="K30" s="144">
        <f t="shared" si="0"/>
        <v>75.31347394361093</v>
      </c>
    </row>
    <row r="31" spans="1:11" ht="15.75">
      <c r="A31" s="177"/>
      <c r="B31" s="178"/>
      <c r="C31" s="177"/>
      <c r="D31" s="179"/>
      <c r="E31" s="180"/>
      <c r="F31" s="177"/>
      <c r="G31" s="177"/>
      <c r="H31" s="177"/>
      <c r="I31" s="180"/>
      <c r="J31" s="178"/>
      <c r="K31" s="144"/>
    </row>
    <row r="33" spans="1:14" ht="29.25" customHeight="1">
      <c r="A33" s="346" t="s">
        <v>458</v>
      </c>
      <c r="B33" s="346"/>
      <c r="C33" s="346"/>
      <c r="K33"/>
    </row>
    <row r="34" spans="1:14" ht="15.75" thickBot="1">
      <c r="A34" s="147" t="s">
        <v>286</v>
      </c>
      <c r="B34" s="149" t="s">
        <v>248</v>
      </c>
      <c r="C34" s="148" t="s">
        <v>249</v>
      </c>
      <c r="D34" s="149" t="s">
        <v>250</v>
      </c>
      <c r="E34" s="148" t="s">
        <v>287</v>
      </c>
      <c r="F34" s="148" t="s">
        <v>251</v>
      </c>
      <c r="G34" s="148" t="s">
        <v>80</v>
      </c>
      <c r="H34" s="148" t="s">
        <v>80</v>
      </c>
      <c r="I34" s="148" t="s">
        <v>81</v>
      </c>
      <c r="J34" s="148" t="s">
        <v>81</v>
      </c>
      <c r="K34" s="148" t="s">
        <v>252</v>
      </c>
      <c r="L34" s="148" t="s">
        <v>253</v>
      </c>
      <c r="M34" s="149" t="s">
        <v>254</v>
      </c>
      <c r="N34" s="168" t="s">
        <v>255</v>
      </c>
    </row>
    <row r="35" spans="1:14" ht="15.75" thickBot="1">
      <c r="A35" s="150">
        <v>1</v>
      </c>
      <c r="B35" s="152" t="s">
        <v>400</v>
      </c>
      <c r="C35" s="151" t="s">
        <v>259</v>
      </c>
      <c r="D35" s="153" t="s">
        <v>401</v>
      </c>
      <c r="E35" s="151" t="s">
        <v>288</v>
      </c>
      <c r="F35" s="154">
        <v>2.35625E-2</v>
      </c>
      <c r="G35" s="151">
        <v>1</v>
      </c>
      <c r="H35" s="151">
        <v>1</v>
      </c>
      <c r="I35" s="151">
        <v>3</v>
      </c>
      <c r="J35" s="151">
        <v>1</v>
      </c>
      <c r="K35" s="151">
        <v>6</v>
      </c>
      <c r="L35" s="154">
        <v>2.35625E-2</v>
      </c>
      <c r="M35" s="152">
        <v>0</v>
      </c>
      <c r="N35" s="175"/>
    </row>
    <row r="36" spans="1:14" ht="15.75" thickBot="1">
      <c r="A36" s="156">
        <v>2</v>
      </c>
      <c r="B36" s="158" t="s">
        <v>258</v>
      </c>
      <c r="C36" s="157" t="s">
        <v>259</v>
      </c>
      <c r="D36" s="159" t="s">
        <v>118</v>
      </c>
      <c r="E36" s="157" t="s">
        <v>288</v>
      </c>
      <c r="F36" s="160">
        <v>2.365046296296296E-2</v>
      </c>
      <c r="G36" s="157">
        <v>2</v>
      </c>
      <c r="H36" s="157">
        <v>2</v>
      </c>
      <c r="I36" s="157">
        <v>2</v>
      </c>
      <c r="J36" s="157">
        <v>1</v>
      </c>
      <c r="K36" s="157">
        <v>7</v>
      </c>
      <c r="L36" s="160">
        <v>2.365046296296296E-2</v>
      </c>
      <c r="M36" s="158">
        <v>7.6</v>
      </c>
      <c r="N36" s="176"/>
    </row>
    <row r="37" spans="1:14" ht="16.5" thickBot="1">
      <c r="A37" s="150">
        <v>3</v>
      </c>
      <c r="B37" s="152" t="s">
        <v>208</v>
      </c>
      <c r="C37" s="151" t="s">
        <v>259</v>
      </c>
      <c r="D37" s="153" t="s">
        <v>321</v>
      </c>
      <c r="E37" s="151" t="s">
        <v>288</v>
      </c>
      <c r="F37" s="154">
        <v>2.4467592592592593E-2</v>
      </c>
      <c r="G37" s="151">
        <v>3</v>
      </c>
      <c r="H37" s="151">
        <v>1</v>
      </c>
      <c r="I37" s="151">
        <v>3</v>
      </c>
      <c r="J37" s="151">
        <v>2</v>
      </c>
      <c r="K37" s="151">
        <v>9</v>
      </c>
      <c r="L37" s="154">
        <v>2.4467592592592593E-2</v>
      </c>
      <c r="M37" s="152" t="s">
        <v>435</v>
      </c>
      <c r="N37" s="144">
        <f>+(2*$L$37-L37)*100/$L$37</f>
        <v>99.999999999999986</v>
      </c>
    </row>
    <row r="38" spans="1:14" ht="16.5" thickBot="1">
      <c r="A38" s="156">
        <v>4</v>
      </c>
      <c r="B38" s="158" t="s">
        <v>402</v>
      </c>
      <c r="C38" s="157" t="s">
        <v>259</v>
      </c>
      <c r="D38" s="159" t="s">
        <v>403</v>
      </c>
      <c r="E38" s="157" t="s">
        <v>288</v>
      </c>
      <c r="F38" s="160">
        <v>2.4792824074074075E-2</v>
      </c>
      <c r="G38" s="157">
        <v>3</v>
      </c>
      <c r="H38" s="157">
        <v>1</v>
      </c>
      <c r="I38" s="157">
        <v>3</v>
      </c>
      <c r="J38" s="157">
        <v>3</v>
      </c>
      <c r="K38" s="157">
        <v>10</v>
      </c>
      <c r="L38" s="160">
        <v>2.4792824074074075E-2</v>
      </c>
      <c r="M38" s="158" t="s">
        <v>436</v>
      </c>
      <c r="N38" s="144"/>
    </row>
    <row r="39" spans="1:14" ht="16.5" thickBot="1">
      <c r="A39" s="150">
        <v>5</v>
      </c>
      <c r="B39" s="152" t="s">
        <v>212</v>
      </c>
      <c r="C39" s="151" t="s">
        <v>259</v>
      </c>
      <c r="D39" s="153" t="s">
        <v>118</v>
      </c>
      <c r="E39" s="151" t="s">
        <v>288</v>
      </c>
      <c r="F39" s="154">
        <v>2.4907407407407406E-2</v>
      </c>
      <c r="G39" s="151">
        <v>1</v>
      </c>
      <c r="H39" s="151">
        <v>1</v>
      </c>
      <c r="I39" s="151">
        <v>3</v>
      </c>
      <c r="J39" s="151">
        <v>2</v>
      </c>
      <c r="K39" s="151">
        <v>7</v>
      </c>
      <c r="L39" s="154">
        <v>2.4907407407407406E-2</v>
      </c>
      <c r="M39" s="152" t="s">
        <v>437</v>
      </c>
      <c r="N39" s="144">
        <f t="shared" ref="N39:N45" si="1">+(2*$L$37-L39)*100/$L$37</f>
        <v>98.202459791863774</v>
      </c>
    </row>
    <row r="40" spans="1:14" ht="16.5" thickBot="1">
      <c r="A40" s="156">
        <v>6</v>
      </c>
      <c r="B40" s="158" t="s">
        <v>210</v>
      </c>
      <c r="C40" s="157" t="s">
        <v>259</v>
      </c>
      <c r="D40" s="159" t="s">
        <v>117</v>
      </c>
      <c r="E40" s="157" t="s">
        <v>288</v>
      </c>
      <c r="F40" s="160">
        <v>2.5303240740740741E-2</v>
      </c>
      <c r="G40" s="157">
        <v>2</v>
      </c>
      <c r="H40" s="157">
        <v>2</v>
      </c>
      <c r="I40" s="157">
        <v>3</v>
      </c>
      <c r="J40" s="157">
        <v>3</v>
      </c>
      <c r="K40" s="157">
        <v>10</v>
      </c>
      <c r="L40" s="160">
        <v>2.5303240740740741E-2</v>
      </c>
      <c r="M40" s="158" t="s">
        <v>438</v>
      </c>
      <c r="N40" s="144">
        <f t="shared" si="1"/>
        <v>96.584673604541152</v>
      </c>
    </row>
    <row r="41" spans="1:14" ht="16.5" thickBot="1">
      <c r="A41" s="150">
        <v>7</v>
      </c>
      <c r="B41" s="152" t="s">
        <v>222</v>
      </c>
      <c r="C41" s="151" t="s">
        <v>259</v>
      </c>
      <c r="D41" s="153" t="s">
        <v>17</v>
      </c>
      <c r="E41" s="151" t="s">
        <v>288</v>
      </c>
      <c r="F41" s="154">
        <v>2.5383101851851855E-2</v>
      </c>
      <c r="G41" s="151">
        <v>3</v>
      </c>
      <c r="H41" s="151">
        <v>1</v>
      </c>
      <c r="I41" s="151">
        <v>1</v>
      </c>
      <c r="J41" s="151">
        <v>3</v>
      </c>
      <c r="K41" s="151">
        <v>8</v>
      </c>
      <c r="L41" s="154">
        <v>2.5383101851851855E-2</v>
      </c>
      <c r="M41" s="152" t="s">
        <v>439</v>
      </c>
      <c r="N41" s="144">
        <f t="shared" si="1"/>
        <v>96.258278145695357</v>
      </c>
    </row>
    <row r="42" spans="1:14" ht="16.5" thickBot="1">
      <c r="A42" s="156">
        <v>8</v>
      </c>
      <c r="B42" s="158" t="s">
        <v>207</v>
      </c>
      <c r="C42" s="157" t="s">
        <v>259</v>
      </c>
      <c r="D42" s="159" t="s">
        <v>18</v>
      </c>
      <c r="E42" s="157" t="s">
        <v>288</v>
      </c>
      <c r="F42" s="160">
        <v>2.5582175925925921E-2</v>
      </c>
      <c r="G42" s="157">
        <v>1</v>
      </c>
      <c r="H42" s="157">
        <v>2</v>
      </c>
      <c r="I42" s="157">
        <v>3</v>
      </c>
      <c r="J42" s="157">
        <v>5</v>
      </c>
      <c r="K42" s="157">
        <v>11</v>
      </c>
      <c r="L42" s="160">
        <v>2.5582175925925921E-2</v>
      </c>
      <c r="M42" s="158" t="s">
        <v>440</v>
      </c>
      <c r="N42" s="144">
        <f t="shared" si="1"/>
        <v>95.444654683065295</v>
      </c>
    </row>
    <row r="43" spans="1:14" ht="16.5" thickBot="1">
      <c r="A43" s="150">
        <v>9</v>
      </c>
      <c r="B43" s="152" t="s">
        <v>214</v>
      </c>
      <c r="C43" s="151" t="s">
        <v>259</v>
      </c>
      <c r="D43" s="153" t="s">
        <v>18</v>
      </c>
      <c r="E43" s="151" t="s">
        <v>288</v>
      </c>
      <c r="F43" s="154">
        <v>2.4337962962962964E-2</v>
      </c>
      <c r="G43" s="151">
        <v>2</v>
      </c>
      <c r="H43" s="151">
        <v>1</v>
      </c>
      <c r="I43" s="151">
        <v>3</v>
      </c>
      <c r="J43" s="151">
        <v>4</v>
      </c>
      <c r="K43" s="151">
        <v>10</v>
      </c>
      <c r="L43" s="154">
        <v>2.5726851851851851E-2</v>
      </c>
      <c r="M43" s="152" t="s">
        <v>441</v>
      </c>
      <c r="N43" s="144">
        <f t="shared" si="1"/>
        <v>94.853358561967838</v>
      </c>
    </row>
    <row r="44" spans="1:14" ht="16.5" thickBot="1">
      <c r="A44" s="156">
        <v>10</v>
      </c>
      <c r="B44" s="158" t="s">
        <v>215</v>
      </c>
      <c r="C44" s="157" t="s">
        <v>259</v>
      </c>
      <c r="D44" s="159" t="s">
        <v>117</v>
      </c>
      <c r="E44" s="157" t="s">
        <v>288</v>
      </c>
      <c r="F44" s="160">
        <v>2.5930555555555557E-2</v>
      </c>
      <c r="G44" s="157">
        <v>2</v>
      </c>
      <c r="H44" s="157">
        <v>0</v>
      </c>
      <c r="I44" s="157">
        <v>1</v>
      </c>
      <c r="J44" s="157">
        <v>2</v>
      </c>
      <c r="K44" s="157">
        <v>5</v>
      </c>
      <c r="L44" s="160">
        <v>2.5930555555555557E-2</v>
      </c>
      <c r="M44" s="158" t="s">
        <v>442</v>
      </c>
      <c r="N44" s="144">
        <f t="shared" si="1"/>
        <v>94.020813623462615</v>
      </c>
    </row>
    <row r="45" spans="1:14" ht="16.5" thickBot="1">
      <c r="A45" s="150">
        <v>11</v>
      </c>
      <c r="B45" s="152" t="s">
        <v>409</v>
      </c>
      <c r="C45" s="151" t="s">
        <v>259</v>
      </c>
      <c r="D45" s="153" t="s">
        <v>133</v>
      </c>
      <c r="E45" s="151" t="s">
        <v>288</v>
      </c>
      <c r="F45" s="154">
        <v>2.6346064814814815E-2</v>
      </c>
      <c r="G45" s="151">
        <v>4</v>
      </c>
      <c r="H45" s="151">
        <v>2</v>
      </c>
      <c r="I45" s="151">
        <v>3</v>
      </c>
      <c r="J45" s="151">
        <v>5</v>
      </c>
      <c r="K45" s="151">
        <v>14</v>
      </c>
      <c r="L45" s="154">
        <v>2.6346064814814815E-2</v>
      </c>
      <c r="M45" s="152" t="s">
        <v>443</v>
      </c>
      <c r="N45" s="144">
        <f t="shared" si="1"/>
        <v>92.322611163670771</v>
      </c>
    </row>
    <row r="46" spans="1:14" ht="16.5" thickBot="1">
      <c r="A46" s="156">
        <v>12</v>
      </c>
      <c r="B46" s="158" t="s">
        <v>434</v>
      </c>
      <c r="C46" s="157" t="s">
        <v>259</v>
      </c>
      <c r="D46" s="159" t="s">
        <v>403</v>
      </c>
      <c r="E46" s="157" t="s">
        <v>288</v>
      </c>
      <c r="F46" s="160">
        <v>2.6430555555555558E-2</v>
      </c>
      <c r="G46" s="157">
        <v>0</v>
      </c>
      <c r="H46" s="157">
        <v>3</v>
      </c>
      <c r="I46" s="157">
        <v>2</v>
      </c>
      <c r="J46" s="157">
        <v>4</v>
      </c>
      <c r="K46" s="157">
        <v>9</v>
      </c>
      <c r="L46" s="160">
        <v>2.6430555555555558E-2</v>
      </c>
      <c r="M46" s="158" t="s">
        <v>444</v>
      </c>
      <c r="N46" s="144"/>
    </row>
    <row r="47" spans="1:14" ht="16.5" thickBot="1">
      <c r="A47" s="150">
        <v>13</v>
      </c>
      <c r="B47" s="152" t="s">
        <v>407</v>
      </c>
      <c r="C47" s="151" t="s">
        <v>259</v>
      </c>
      <c r="D47" s="153" t="s">
        <v>403</v>
      </c>
      <c r="E47" s="151" t="s">
        <v>288</v>
      </c>
      <c r="F47" s="154">
        <v>2.655439814814815E-2</v>
      </c>
      <c r="G47" s="151">
        <v>5</v>
      </c>
      <c r="H47" s="151">
        <v>3</v>
      </c>
      <c r="I47" s="151">
        <v>3</v>
      </c>
      <c r="J47" s="151">
        <v>4</v>
      </c>
      <c r="K47" s="151">
        <v>15</v>
      </c>
      <c r="L47" s="154">
        <v>2.655439814814815E-2</v>
      </c>
      <c r="M47" s="152" t="s">
        <v>445</v>
      </c>
      <c r="N47" s="144"/>
    </row>
    <row r="48" spans="1:14" ht="16.5" thickBot="1">
      <c r="A48" s="156">
        <v>14</v>
      </c>
      <c r="B48" s="158" t="s">
        <v>412</v>
      </c>
      <c r="C48" s="157" t="s">
        <v>259</v>
      </c>
      <c r="D48" s="159" t="s">
        <v>401</v>
      </c>
      <c r="E48" s="157" t="s">
        <v>288</v>
      </c>
      <c r="F48" s="160">
        <v>2.6686342592592591E-2</v>
      </c>
      <c r="G48" s="157">
        <v>2</v>
      </c>
      <c r="H48" s="157">
        <v>1</v>
      </c>
      <c r="I48" s="157">
        <v>4</v>
      </c>
      <c r="J48" s="157">
        <v>2</v>
      </c>
      <c r="K48" s="157">
        <v>9</v>
      </c>
      <c r="L48" s="160">
        <v>2.6686342592592591E-2</v>
      </c>
      <c r="M48" s="158" t="s">
        <v>446</v>
      </c>
      <c r="N48" s="144">
        <f t="shared" ref="N48:N59" si="2">+(2*$L$37-L48)*100/$L$37</f>
        <v>90.931882686849576</v>
      </c>
    </row>
    <row r="49" spans="1:14" ht="16.5" thickBot="1">
      <c r="A49" s="150">
        <v>15</v>
      </c>
      <c r="B49" s="152" t="s">
        <v>218</v>
      </c>
      <c r="C49" s="151" t="s">
        <v>259</v>
      </c>
      <c r="D49" s="153" t="s">
        <v>17</v>
      </c>
      <c r="E49" s="151" t="s">
        <v>288</v>
      </c>
      <c r="F49" s="154">
        <v>2.6849537037037036E-2</v>
      </c>
      <c r="G49" s="151">
        <v>3</v>
      </c>
      <c r="H49" s="151">
        <v>2</v>
      </c>
      <c r="I49" s="151">
        <v>3</v>
      </c>
      <c r="J49" s="151">
        <v>4</v>
      </c>
      <c r="K49" s="151">
        <v>12</v>
      </c>
      <c r="L49" s="154">
        <v>2.6849537037037036E-2</v>
      </c>
      <c r="M49" s="152" t="s">
        <v>447</v>
      </c>
      <c r="N49" s="144">
        <f t="shared" si="2"/>
        <v>90.264900662251662</v>
      </c>
    </row>
    <row r="50" spans="1:14" ht="16.5" thickBot="1">
      <c r="A50" s="156">
        <v>16</v>
      </c>
      <c r="B50" s="158" t="s">
        <v>220</v>
      </c>
      <c r="C50" s="157" t="s">
        <v>259</v>
      </c>
      <c r="D50" s="159" t="s">
        <v>117</v>
      </c>
      <c r="E50" s="157" t="s">
        <v>288</v>
      </c>
      <c r="F50" s="160">
        <v>2.6954861111111107E-2</v>
      </c>
      <c r="G50" s="157">
        <v>3</v>
      </c>
      <c r="H50" s="157">
        <v>3</v>
      </c>
      <c r="I50" s="157">
        <v>4</v>
      </c>
      <c r="J50" s="157">
        <v>1</v>
      </c>
      <c r="K50" s="157">
        <v>11</v>
      </c>
      <c r="L50" s="160">
        <v>2.6954861111111107E-2</v>
      </c>
      <c r="M50" s="158" t="s">
        <v>448</v>
      </c>
      <c r="N50" s="144">
        <f t="shared" si="2"/>
        <v>89.834437086092734</v>
      </c>
    </row>
    <row r="51" spans="1:14" ht="16.5" thickBot="1">
      <c r="A51" s="150">
        <v>17</v>
      </c>
      <c r="B51" s="152" t="s">
        <v>211</v>
      </c>
      <c r="C51" s="151" t="s">
        <v>259</v>
      </c>
      <c r="D51" s="153" t="s">
        <v>118</v>
      </c>
      <c r="E51" s="151" t="s">
        <v>288</v>
      </c>
      <c r="F51" s="154">
        <v>2.7245370370370368E-2</v>
      </c>
      <c r="G51" s="151">
        <v>2</v>
      </c>
      <c r="H51" s="151">
        <v>2</v>
      </c>
      <c r="I51" s="151">
        <v>3</v>
      </c>
      <c r="J51" s="151">
        <v>4</v>
      </c>
      <c r="K51" s="151">
        <v>11</v>
      </c>
      <c r="L51" s="154">
        <v>2.7245370370370368E-2</v>
      </c>
      <c r="M51" s="152" t="s">
        <v>449</v>
      </c>
      <c r="N51" s="144">
        <f t="shared" si="2"/>
        <v>88.647114474929054</v>
      </c>
    </row>
    <row r="52" spans="1:14" ht="16.5" thickBot="1">
      <c r="A52" s="156">
        <v>18</v>
      </c>
      <c r="B52" s="158" t="s">
        <v>213</v>
      </c>
      <c r="C52" s="157" t="s">
        <v>259</v>
      </c>
      <c r="D52" s="159" t="s">
        <v>17</v>
      </c>
      <c r="E52" s="157" t="s">
        <v>288</v>
      </c>
      <c r="F52" s="160">
        <v>2.7511574074074074E-2</v>
      </c>
      <c r="G52" s="157">
        <v>3</v>
      </c>
      <c r="H52" s="157">
        <v>1</v>
      </c>
      <c r="I52" s="157">
        <v>2</v>
      </c>
      <c r="J52" s="157">
        <v>2</v>
      </c>
      <c r="K52" s="157">
        <v>8</v>
      </c>
      <c r="L52" s="160">
        <v>2.7511574074074074E-2</v>
      </c>
      <c r="M52" s="158" t="s">
        <v>450</v>
      </c>
      <c r="N52" s="144">
        <f t="shared" si="2"/>
        <v>87.559129612109743</v>
      </c>
    </row>
    <row r="53" spans="1:14" ht="16.5" thickBot="1">
      <c r="A53" s="150">
        <v>19</v>
      </c>
      <c r="B53" s="152" t="s">
        <v>261</v>
      </c>
      <c r="C53" s="151" t="s">
        <v>259</v>
      </c>
      <c r="D53" s="153" t="s">
        <v>117</v>
      </c>
      <c r="E53" s="151" t="s">
        <v>288</v>
      </c>
      <c r="F53" s="154">
        <v>2.7645833333333338E-2</v>
      </c>
      <c r="G53" s="151">
        <v>3</v>
      </c>
      <c r="H53" s="151">
        <v>3</v>
      </c>
      <c r="I53" s="151">
        <v>4</v>
      </c>
      <c r="J53" s="151">
        <v>4</v>
      </c>
      <c r="K53" s="151">
        <v>14</v>
      </c>
      <c r="L53" s="154">
        <v>2.7645833333333338E-2</v>
      </c>
      <c r="M53" s="152" t="s">
        <v>451</v>
      </c>
      <c r="N53" s="144">
        <f t="shared" si="2"/>
        <v>87.010406811731301</v>
      </c>
    </row>
    <row r="54" spans="1:14" ht="16.5" thickBot="1">
      <c r="A54" s="156">
        <v>20</v>
      </c>
      <c r="B54" s="158" t="s">
        <v>223</v>
      </c>
      <c r="C54" s="157" t="s">
        <v>259</v>
      </c>
      <c r="D54" s="159" t="s">
        <v>17</v>
      </c>
      <c r="E54" s="157" t="s">
        <v>288</v>
      </c>
      <c r="F54" s="160">
        <v>2.855324074074074E-2</v>
      </c>
      <c r="G54" s="157">
        <v>2</v>
      </c>
      <c r="H54" s="157">
        <v>1</v>
      </c>
      <c r="I54" s="157">
        <v>4</v>
      </c>
      <c r="J54" s="157">
        <v>5</v>
      </c>
      <c r="K54" s="157">
        <v>12</v>
      </c>
      <c r="L54" s="160">
        <v>2.855324074074074E-2</v>
      </c>
      <c r="M54" s="158" t="s">
        <v>452</v>
      </c>
      <c r="N54" s="144">
        <f t="shared" si="2"/>
        <v>83.301797540208142</v>
      </c>
    </row>
    <row r="55" spans="1:14" ht="16.5" thickBot="1">
      <c r="A55" s="150">
        <v>21</v>
      </c>
      <c r="B55" s="152" t="s">
        <v>430</v>
      </c>
      <c r="C55" s="151" t="s">
        <v>259</v>
      </c>
      <c r="D55" s="153" t="s">
        <v>401</v>
      </c>
      <c r="E55" s="151" t="s">
        <v>288</v>
      </c>
      <c r="F55" s="154">
        <v>2.867824074074074E-2</v>
      </c>
      <c r="G55" s="151">
        <v>1</v>
      </c>
      <c r="H55" s="151">
        <v>3</v>
      </c>
      <c r="I55" s="151">
        <v>3</v>
      </c>
      <c r="J55" s="151">
        <v>5</v>
      </c>
      <c r="K55" s="151">
        <v>12</v>
      </c>
      <c r="L55" s="154">
        <v>2.867824074074074E-2</v>
      </c>
      <c r="M55" s="152" t="s">
        <v>453</v>
      </c>
      <c r="N55" s="144">
        <f t="shared" si="2"/>
        <v>82.790917691579949</v>
      </c>
    </row>
    <row r="56" spans="1:14" ht="16.5" thickBot="1">
      <c r="A56" s="156">
        <v>22</v>
      </c>
      <c r="B56" s="158" t="s">
        <v>424</v>
      </c>
      <c r="C56" s="157" t="s">
        <v>259</v>
      </c>
      <c r="D56" s="159" t="s">
        <v>17</v>
      </c>
      <c r="E56" s="157" t="s">
        <v>288</v>
      </c>
      <c r="F56" s="160">
        <v>2.8694444444444443E-2</v>
      </c>
      <c r="G56" s="157">
        <v>4</v>
      </c>
      <c r="H56" s="157">
        <v>2</v>
      </c>
      <c r="I56" s="157">
        <v>2</v>
      </c>
      <c r="J56" s="157">
        <v>2</v>
      </c>
      <c r="K56" s="157">
        <v>10</v>
      </c>
      <c r="L56" s="160">
        <v>2.8694444444444443E-2</v>
      </c>
      <c r="M56" s="158" t="s">
        <v>454</v>
      </c>
      <c r="N56" s="144">
        <f t="shared" si="2"/>
        <v>82.724692526017037</v>
      </c>
    </row>
    <row r="57" spans="1:14" ht="16.5" thickBot="1">
      <c r="A57" s="150">
        <v>23</v>
      </c>
      <c r="B57" s="152" t="s">
        <v>432</v>
      </c>
      <c r="C57" s="151" t="s">
        <v>259</v>
      </c>
      <c r="D57" s="153" t="s">
        <v>133</v>
      </c>
      <c r="E57" s="151" t="s">
        <v>288</v>
      </c>
      <c r="F57" s="154">
        <v>2.9248842592592594E-2</v>
      </c>
      <c r="G57" s="151">
        <v>2</v>
      </c>
      <c r="H57" s="151">
        <v>1</v>
      </c>
      <c r="I57" s="151">
        <v>3</v>
      </c>
      <c r="J57" s="151">
        <v>2</v>
      </c>
      <c r="K57" s="151">
        <v>8</v>
      </c>
      <c r="L57" s="154">
        <v>2.9248842592592594E-2</v>
      </c>
      <c r="M57" s="152" t="s">
        <v>455</v>
      </c>
      <c r="N57" s="144">
        <f t="shared" si="2"/>
        <v>80.458845789971619</v>
      </c>
    </row>
    <row r="58" spans="1:14" ht="16.5" thickBot="1">
      <c r="A58" s="156">
        <v>24</v>
      </c>
      <c r="B58" s="158" t="s">
        <v>422</v>
      </c>
      <c r="C58" s="157" t="s">
        <v>259</v>
      </c>
      <c r="D58" s="159" t="s">
        <v>17</v>
      </c>
      <c r="E58" s="157" t="s">
        <v>288</v>
      </c>
      <c r="F58" s="160">
        <v>2.9591435185185186E-2</v>
      </c>
      <c r="G58" s="157">
        <v>3</v>
      </c>
      <c r="H58" s="157">
        <v>2</v>
      </c>
      <c r="I58" s="157">
        <v>4</v>
      </c>
      <c r="J58" s="157">
        <v>4</v>
      </c>
      <c r="K58" s="157">
        <v>13</v>
      </c>
      <c r="L58" s="160">
        <v>2.9591435185185186E-2</v>
      </c>
      <c r="M58" s="158" t="s">
        <v>456</v>
      </c>
      <c r="N58" s="144">
        <f t="shared" si="2"/>
        <v>79.058656575212865</v>
      </c>
    </row>
    <row r="59" spans="1:14" ht="16.5" thickBot="1">
      <c r="A59" s="150">
        <v>25</v>
      </c>
      <c r="B59" s="152" t="s">
        <v>217</v>
      </c>
      <c r="C59" s="151" t="s">
        <v>259</v>
      </c>
      <c r="D59" s="153" t="s">
        <v>17</v>
      </c>
      <c r="E59" s="151" t="s">
        <v>288</v>
      </c>
      <c r="F59" s="154">
        <v>3.0015046296296297E-2</v>
      </c>
      <c r="G59" s="151">
        <v>2</v>
      </c>
      <c r="H59" s="151">
        <v>3</v>
      </c>
      <c r="I59" s="151">
        <v>5</v>
      </c>
      <c r="J59" s="151">
        <v>4</v>
      </c>
      <c r="K59" s="151">
        <v>14</v>
      </c>
      <c r="L59" s="154">
        <v>3.0015046296296297E-2</v>
      </c>
      <c r="M59" s="152" t="s">
        <v>457</v>
      </c>
      <c r="N59" s="144">
        <f t="shared" si="2"/>
        <v>77.327341532639551</v>
      </c>
    </row>
    <row r="60" spans="1:14" ht="20.25" customHeight="1" thickBot="1">
      <c r="A60" s="344" t="s">
        <v>318</v>
      </c>
      <c r="B60" s="344"/>
      <c r="K60"/>
    </row>
    <row r="61" spans="1:14" ht="15.75" thickBot="1">
      <c r="A61" s="150"/>
      <c r="B61" s="152" t="s">
        <v>415</v>
      </c>
      <c r="C61" s="151" t="s">
        <v>259</v>
      </c>
      <c r="D61" s="152" t="s">
        <v>133</v>
      </c>
      <c r="E61" s="155" t="s">
        <v>319</v>
      </c>
      <c r="K61"/>
    </row>
    <row r="62" spans="1:14" ht="15.75" thickBot="1">
      <c r="A62" s="156"/>
      <c r="B62" s="158" t="s">
        <v>420</v>
      </c>
      <c r="C62" s="157" t="s">
        <v>259</v>
      </c>
      <c r="D62" s="158" t="s">
        <v>321</v>
      </c>
      <c r="E62" s="161" t="s">
        <v>319</v>
      </c>
      <c r="K62"/>
    </row>
    <row r="63" spans="1:14" ht="15.75" thickBot="1">
      <c r="A63" s="162"/>
      <c r="B63" s="164" t="s">
        <v>219</v>
      </c>
      <c r="C63" s="163" t="s">
        <v>259</v>
      </c>
      <c r="D63" s="164" t="s">
        <v>321</v>
      </c>
      <c r="E63" s="170" t="s">
        <v>319</v>
      </c>
      <c r="K63"/>
    </row>
    <row r="64" spans="1:14" ht="15.75" thickBot="1">
      <c r="A64" s="156"/>
      <c r="B64" s="158" t="s">
        <v>427</v>
      </c>
      <c r="C64" s="157" t="s">
        <v>259</v>
      </c>
      <c r="D64" s="158" t="s">
        <v>428</v>
      </c>
      <c r="E64" s="161" t="s">
        <v>341</v>
      </c>
      <c r="K64"/>
    </row>
  </sheetData>
  <mergeCells count="3">
    <mergeCell ref="A1:C1"/>
    <mergeCell ref="A33:C33"/>
    <mergeCell ref="A60:B60"/>
  </mergeCells>
  <hyperlinks>
    <hyperlink ref="D3" r:id="rId1" location="/kluby/5030" display="https://evidence.biatlon.cz/ - /kluby/5030"/>
    <hyperlink ref="D4" r:id="rId2" location="/kluby/5005" display="https://evidence.biatlon.cz/ - /kluby/5005"/>
    <hyperlink ref="D5" r:id="rId3" location="/kluby/137" display="https://evidence.biatlon.cz/ - /kluby/137"/>
    <hyperlink ref="D6" r:id="rId4" location="/kluby/46" display="https://evidence.biatlon.cz/ - /kluby/46"/>
    <hyperlink ref="D7" r:id="rId5" location="/kluby/111" display="https://evidence.biatlon.cz/ - /kluby/111"/>
    <hyperlink ref="D8" r:id="rId6" location="/kluby/11" display="https://evidence.biatlon.cz/ - /kluby/11"/>
    <hyperlink ref="D9" r:id="rId7" location="/kluby/137" display="https://evidence.biatlon.cz/ - /kluby/137"/>
    <hyperlink ref="D10" r:id="rId8" location="/kluby/46" display="https://evidence.biatlon.cz/ - /kluby/46"/>
    <hyperlink ref="D11" r:id="rId9" location="/kluby/111" display="https://evidence.biatlon.cz/ - /kluby/111"/>
    <hyperlink ref="D12" r:id="rId10" location="/kluby/5005" display="https://evidence.biatlon.cz/ - /kluby/5005"/>
    <hyperlink ref="D13" r:id="rId11" location="/kluby/64" display="https://evidence.biatlon.cz/ - /kluby/64"/>
    <hyperlink ref="D14" r:id="rId12" location="/kluby/33" display="https://evidence.biatlon.cz/ - /kluby/33"/>
    <hyperlink ref="D15" r:id="rId13" location="/kluby/33" display="https://evidence.biatlon.cz/ - /kluby/33"/>
    <hyperlink ref="D16" r:id="rId14" location="/kluby/5030" display="https://evidence.biatlon.cz/ - /kluby/5030"/>
    <hyperlink ref="D17" r:id="rId15" location="/kluby/11" display="https://evidence.biatlon.cz/ - /kluby/11"/>
    <hyperlink ref="D18" r:id="rId16" location="/kluby/64" display="https://evidence.biatlon.cz/ - /kluby/64"/>
    <hyperlink ref="D19" r:id="rId17" location="/kluby/33" display="https://evidence.biatlon.cz/ - /kluby/33"/>
    <hyperlink ref="D20" r:id="rId18" location="/kluby/137" display="https://evidence.biatlon.cz/ - /kluby/137"/>
    <hyperlink ref="D21" r:id="rId19" location="/kluby/33" display="https://evidence.biatlon.cz/ - /kluby/33"/>
    <hyperlink ref="D22" r:id="rId20" location="/kluby/11" display="https://evidence.biatlon.cz/ - /kluby/11"/>
    <hyperlink ref="D23" r:id="rId21" location="/kluby/46" display="https://evidence.biatlon.cz/ - /kluby/46"/>
    <hyperlink ref="D24" r:id="rId22" location="/kluby/11" display="https://evidence.biatlon.cz/ - /kluby/11"/>
    <hyperlink ref="D25" r:id="rId23" location="/kluby/11" display="https://evidence.biatlon.cz/ - /kluby/11"/>
    <hyperlink ref="D26" r:id="rId24" location="/kluby/11" display="https://evidence.biatlon.cz/ - /kluby/11"/>
    <hyperlink ref="D27" r:id="rId25" location="/kluby/11" display="https://evidence.biatlon.cz/ - /kluby/11"/>
    <hyperlink ref="D28" r:id="rId26" location="/kluby/5031" display="https://evidence.biatlon.cz/ - /kluby/5031"/>
    <hyperlink ref="D29" r:id="rId27" location="/kluby/5030" display="https://evidence.biatlon.cz/ - /kluby/5030"/>
    <hyperlink ref="D30" r:id="rId28" location="/kluby/64" display="https://evidence.biatlon.cz/ - /kluby/64"/>
    <hyperlink ref="D35" r:id="rId29" location="/kluby/5030" display="https://evidence.biatlon.cz/ - /kluby/5030"/>
    <hyperlink ref="D36" r:id="rId30" location="/kluby/137" display="https://evidence.biatlon.cz/ - /kluby/137"/>
    <hyperlink ref="D37" r:id="rId31" location="/kluby/46" display="https://evidence.biatlon.cz/ - /kluby/46"/>
    <hyperlink ref="D38" r:id="rId32" location="/kluby/5005" display="https://evidence.biatlon.cz/ - /kluby/5005"/>
    <hyperlink ref="D39" r:id="rId33" location="/kluby/137" display="https://evidence.biatlon.cz/ - /kluby/137"/>
    <hyperlink ref="D40" r:id="rId34" location="/kluby/33" display="https://evidence.biatlon.cz/ - /kluby/33"/>
    <hyperlink ref="D41" r:id="rId35" location="/kluby/11" display="https://evidence.biatlon.cz/ - /kluby/11"/>
    <hyperlink ref="D42" r:id="rId36" location="/kluby/111" display="https://evidence.biatlon.cz/ - /kluby/111"/>
    <hyperlink ref="D43" r:id="rId37" location="/kluby/111" display="https://evidence.biatlon.cz/ - /kluby/111"/>
    <hyperlink ref="D44" r:id="rId38" location="/kluby/33" display="https://evidence.biatlon.cz/ - /kluby/33"/>
    <hyperlink ref="D45" r:id="rId39" location="/kluby/64" display="https://evidence.biatlon.cz/ - /kluby/64"/>
    <hyperlink ref="D46" r:id="rId40" location="/kluby/5005" display="https://evidence.biatlon.cz/ - /kluby/5005"/>
    <hyperlink ref="D47" r:id="rId41" location="/kluby/5005" display="https://evidence.biatlon.cz/ - /kluby/5005"/>
    <hyperlink ref="D48" r:id="rId42" location="/kluby/5030" display="https://evidence.biatlon.cz/ - /kluby/5030"/>
    <hyperlink ref="D49" r:id="rId43" location="/kluby/11" display="https://evidence.biatlon.cz/ - /kluby/11"/>
    <hyperlink ref="D50" r:id="rId44" location="/kluby/33" display="https://evidence.biatlon.cz/ - /kluby/33"/>
    <hyperlink ref="D51" r:id="rId45" location="/kluby/137" display="https://evidence.biatlon.cz/ - /kluby/137"/>
    <hyperlink ref="D52" r:id="rId46" location="/kluby/11" display="https://evidence.biatlon.cz/ - /kluby/11"/>
    <hyperlink ref="D53" r:id="rId47" location="/kluby/33" display="https://evidence.biatlon.cz/ - /kluby/33"/>
    <hyperlink ref="D54" r:id="rId48" location="/kluby/11" display="https://evidence.biatlon.cz/ - /kluby/11"/>
    <hyperlink ref="D55" r:id="rId49" location="/kluby/5030" display="https://evidence.biatlon.cz/ - /kluby/5030"/>
    <hyperlink ref="D56" r:id="rId50" location="/kluby/11" display="https://evidence.biatlon.cz/ - /kluby/11"/>
    <hyperlink ref="D57" r:id="rId51" location="/kluby/64" display="https://evidence.biatlon.cz/ - /kluby/64"/>
    <hyperlink ref="D58" r:id="rId52" location="/kluby/11" display="https://evidence.biatlon.cz/ - /kluby/11"/>
    <hyperlink ref="D59" r:id="rId53" location="/kluby/11" display="https://evidence.biatlon.cz/ - /kluby/11"/>
  </hyperlinks>
  <pageMargins left="0.70866141732283472" right="0.70866141732283472" top="0.78740157480314965" bottom="0.78740157480314965" header="0.31496062992125984" footer="0.31496062992125984"/>
  <pageSetup paperSize="9" scale="52" orientation="portrait" verticalDpi="0" r:id="rId54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5"/>
  <sheetViews>
    <sheetView workbookViewId="0">
      <selection sqref="A1:M42"/>
    </sheetView>
  </sheetViews>
  <sheetFormatPr defaultRowHeight="15"/>
  <cols>
    <col min="3" max="3" width="23.5703125" customWidth="1"/>
    <col min="5" max="5" width="17.7109375" customWidth="1"/>
    <col min="6" max="6" width="12.85546875" customWidth="1"/>
    <col min="10" max="10" width="13.7109375" customWidth="1"/>
    <col min="11" max="11" width="9.140625" style="139"/>
  </cols>
  <sheetData>
    <row r="1" spans="1:13" ht="22.5" customHeight="1">
      <c r="A1" s="348" t="s">
        <v>285</v>
      </c>
      <c r="B1" s="348"/>
      <c r="C1" s="348"/>
      <c r="D1" s="348"/>
      <c r="L1" s="184" t="s">
        <v>236</v>
      </c>
      <c r="M1" s="184" t="s">
        <v>235</v>
      </c>
    </row>
    <row r="2" spans="1:13" ht="15.75" thickBot="1">
      <c r="A2" s="147" t="s">
        <v>286</v>
      </c>
      <c r="B2" s="148" t="s">
        <v>466</v>
      </c>
      <c r="C2" s="149" t="s">
        <v>248</v>
      </c>
      <c r="D2" s="148" t="s">
        <v>517</v>
      </c>
      <c r="E2" s="149" t="s">
        <v>250</v>
      </c>
      <c r="F2" s="148" t="s">
        <v>251</v>
      </c>
      <c r="G2" s="148" t="s">
        <v>80</v>
      </c>
      <c r="H2" s="148" t="s">
        <v>81</v>
      </c>
      <c r="I2" s="148" t="s">
        <v>252</v>
      </c>
      <c r="J2" s="148" t="s">
        <v>253</v>
      </c>
      <c r="K2" s="168" t="s">
        <v>255</v>
      </c>
      <c r="L2" s="185" t="s">
        <v>242</v>
      </c>
      <c r="M2" s="185" t="s">
        <v>257</v>
      </c>
    </row>
    <row r="3" spans="1:13" ht="15.75" thickBot="1">
      <c r="A3" s="150">
        <v>1</v>
      </c>
      <c r="B3" s="151"/>
      <c r="C3" s="152" t="s">
        <v>467</v>
      </c>
      <c r="D3" s="151"/>
      <c r="E3" s="153" t="s">
        <v>468</v>
      </c>
      <c r="F3" s="154">
        <v>9.2442129629629628E-3</v>
      </c>
      <c r="G3" s="151">
        <v>0</v>
      </c>
      <c r="H3" s="151">
        <v>0</v>
      </c>
      <c r="I3" s="151">
        <v>0</v>
      </c>
      <c r="J3" s="154">
        <v>9.2442129629629628E-3</v>
      </c>
      <c r="K3" s="175">
        <v>0</v>
      </c>
    </row>
    <row r="4" spans="1:13" ht="16.5" thickBot="1">
      <c r="A4" s="156">
        <v>2</v>
      </c>
      <c r="B4" s="157">
        <v>1</v>
      </c>
      <c r="C4" s="158" t="s">
        <v>264</v>
      </c>
      <c r="D4" s="157"/>
      <c r="E4" s="159" t="s">
        <v>117</v>
      </c>
      <c r="F4" s="160">
        <v>9.5324074074074078E-3</v>
      </c>
      <c r="G4" s="157">
        <v>0</v>
      </c>
      <c r="H4" s="157">
        <v>1</v>
      </c>
      <c r="I4" s="157">
        <v>1</v>
      </c>
      <c r="J4" s="160">
        <v>9.5324074074074078E-3</v>
      </c>
      <c r="K4" s="176">
        <v>100</v>
      </c>
      <c r="L4" s="144">
        <f>+(2*$J$4-J4)*95/$J$4</f>
        <v>95</v>
      </c>
    </row>
    <row r="5" spans="1:13" ht="16.5" thickBot="1">
      <c r="A5" s="150">
        <v>3</v>
      </c>
      <c r="B5" s="151"/>
      <c r="C5" s="152" t="s">
        <v>469</v>
      </c>
      <c r="D5" s="151"/>
      <c r="E5" s="153" t="s">
        <v>401</v>
      </c>
      <c r="F5" s="154">
        <v>9.5682870370370366E-3</v>
      </c>
      <c r="G5" s="151">
        <v>0</v>
      </c>
      <c r="H5" s="151">
        <v>2</v>
      </c>
      <c r="I5" s="151">
        <v>2</v>
      </c>
      <c r="J5" s="154">
        <v>9.5682870370370366E-3</v>
      </c>
      <c r="K5" s="175">
        <v>0</v>
      </c>
      <c r="L5" s="144">
        <f t="shared" ref="L5:L8" si="0">+(2*$J$4-J5)*95/$J$4</f>
        <v>94.642423506556582</v>
      </c>
    </row>
    <row r="6" spans="1:13" ht="16.5" thickBot="1">
      <c r="A6" s="156">
        <v>4</v>
      </c>
      <c r="B6" s="157">
        <v>1</v>
      </c>
      <c r="C6" s="158" t="s">
        <v>49</v>
      </c>
      <c r="D6" s="157"/>
      <c r="E6" s="159" t="s">
        <v>17</v>
      </c>
      <c r="F6" s="160">
        <v>9.6412037037037039E-3</v>
      </c>
      <c r="G6" s="157">
        <v>1</v>
      </c>
      <c r="H6" s="157">
        <v>1</v>
      </c>
      <c r="I6" s="157">
        <v>2</v>
      </c>
      <c r="J6" s="160">
        <v>9.6412037037037039E-3</v>
      </c>
      <c r="K6" s="176">
        <v>98.85</v>
      </c>
      <c r="L6" s="144">
        <f t="shared" si="0"/>
        <v>93.915735794074791</v>
      </c>
    </row>
    <row r="7" spans="1:13" ht="16.5" thickBot="1">
      <c r="A7" s="150">
        <v>5</v>
      </c>
      <c r="B7" s="151" t="s">
        <v>470</v>
      </c>
      <c r="C7" s="152" t="s">
        <v>471</v>
      </c>
      <c r="D7" s="151"/>
      <c r="E7" s="153" t="s">
        <v>472</v>
      </c>
      <c r="F7" s="154">
        <v>9.6782407407407407E-3</v>
      </c>
      <c r="G7" s="151">
        <v>2</v>
      </c>
      <c r="H7" s="151">
        <v>1</v>
      </c>
      <c r="I7" s="151">
        <v>3</v>
      </c>
      <c r="J7" s="154">
        <v>9.6782407407407407E-3</v>
      </c>
      <c r="K7" s="175">
        <v>98.47</v>
      </c>
      <c r="L7" s="144">
        <f t="shared" si="0"/>
        <v>93.546624575036432</v>
      </c>
    </row>
    <row r="8" spans="1:13" ht="16.5" thickBot="1">
      <c r="A8" s="156">
        <v>6</v>
      </c>
      <c r="B8" s="157">
        <v>1</v>
      </c>
      <c r="C8" s="158" t="s">
        <v>473</v>
      </c>
      <c r="D8" s="157"/>
      <c r="E8" s="159" t="s">
        <v>379</v>
      </c>
      <c r="F8" s="160">
        <v>9.6956018518518511E-3</v>
      </c>
      <c r="G8" s="157">
        <v>1</v>
      </c>
      <c r="H8" s="157">
        <v>2</v>
      </c>
      <c r="I8" s="157">
        <v>3</v>
      </c>
      <c r="J8" s="160">
        <v>9.6956018518518511E-3</v>
      </c>
      <c r="K8" s="176">
        <v>98.28</v>
      </c>
      <c r="L8" s="144">
        <f t="shared" si="0"/>
        <v>93.373603691112194</v>
      </c>
    </row>
    <row r="9" spans="1:13" ht="16.5" thickBot="1">
      <c r="A9" s="150">
        <v>7</v>
      </c>
      <c r="B9" s="151">
        <v>1</v>
      </c>
      <c r="C9" s="152" t="s">
        <v>112</v>
      </c>
      <c r="D9" s="151">
        <v>2003</v>
      </c>
      <c r="E9" s="153" t="s">
        <v>17</v>
      </c>
      <c r="F9" s="154">
        <v>9.71875E-3</v>
      </c>
      <c r="G9" s="151">
        <v>1</v>
      </c>
      <c r="H9" s="151">
        <v>2</v>
      </c>
      <c r="I9" s="151">
        <v>3</v>
      </c>
      <c r="J9" s="154">
        <v>9.71875E-3</v>
      </c>
      <c r="K9" s="175">
        <v>98.04</v>
      </c>
      <c r="L9" s="144"/>
      <c r="M9" s="144">
        <f>+(2*$J$9-J9)*100/$J$9</f>
        <v>100</v>
      </c>
    </row>
    <row r="10" spans="1:13" ht="16.5" thickBot="1">
      <c r="A10" s="156">
        <v>8</v>
      </c>
      <c r="B10" s="157">
        <v>1</v>
      </c>
      <c r="C10" s="158" t="s">
        <v>474</v>
      </c>
      <c r="D10" s="157">
        <v>2003</v>
      </c>
      <c r="E10" s="159" t="s">
        <v>475</v>
      </c>
      <c r="F10" s="160">
        <v>9.7476851851851856E-3</v>
      </c>
      <c r="G10" s="157">
        <v>0</v>
      </c>
      <c r="H10" s="157">
        <v>0</v>
      </c>
      <c r="I10" s="157">
        <v>0</v>
      </c>
      <c r="J10" s="160">
        <v>9.7476851851851856E-3</v>
      </c>
      <c r="K10" s="176">
        <v>97.74</v>
      </c>
      <c r="L10" s="144"/>
      <c r="M10" s="144">
        <f>+(2*$J$9-J10)*100/$J$9</f>
        <v>99.702274621888762</v>
      </c>
    </row>
    <row r="11" spans="1:13" ht="16.5" thickBot="1">
      <c r="A11" s="150">
        <v>9</v>
      </c>
      <c r="B11" s="151">
        <v>1</v>
      </c>
      <c r="C11" s="152" t="s">
        <v>476</v>
      </c>
      <c r="D11" s="151"/>
      <c r="E11" s="153" t="s">
        <v>321</v>
      </c>
      <c r="F11" s="154">
        <v>9.7488425925925919E-3</v>
      </c>
      <c r="G11" s="151">
        <v>3</v>
      </c>
      <c r="H11" s="151">
        <v>2</v>
      </c>
      <c r="I11" s="151">
        <v>5</v>
      </c>
      <c r="J11" s="154">
        <v>9.7488425925925919E-3</v>
      </c>
      <c r="K11" s="175">
        <v>97.72</v>
      </c>
      <c r="L11" s="144">
        <f>+(2*$J$4-J11)*95/$J$4</f>
        <v>92.843006313744553</v>
      </c>
    </row>
    <row r="12" spans="1:13" ht="16.5" thickBot="1">
      <c r="A12" s="156">
        <v>10</v>
      </c>
      <c r="B12" s="157" t="s">
        <v>470</v>
      </c>
      <c r="C12" s="158" t="s">
        <v>477</v>
      </c>
      <c r="D12" s="157">
        <v>2003</v>
      </c>
      <c r="E12" s="159" t="s">
        <v>379</v>
      </c>
      <c r="F12" s="160">
        <v>9.7673611111111103E-3</v>
      </c>
      <c r="G12" s="157">
        <v>1</v>
      </c>
      <c r="H12" s="157">
        <v>0</v>
      </c>
      <c r="I12" s="157">
        <v>1</v>
      </c>
      <c r="J12" s="160">
        <v>9.7673611111111103E-3</v>
      </c>
      <c r="K12" s="176">
        <v>97.53</v>
      </c>
      <c r="L12" s="144"/>
      <c r="M12" s="144">
        <f>+(2*$J$9-J12)*100/$J$9</f>
        <v>99.49982136477314</v>
      </c>
    </row>
    <row r="13" spans="1:13" ht="16.5" thickBot="1">
      <c r="A13" s="150">
        <v>11</v>
      </c>
      <c r="B13" s="151">
        <v>1</v>
      </c>
      <c r="C13" s="152" t="s">
        <v>63</v>
      </c>
      <c r="D13" s="151"/>
      <c r="E13" s="153" t="s">
        <v>18</v>
      </c>
      <c r="F13" s="154">
        <v>9.7962962962962977E-3</v>
      </c>
      <c r="G13" s="151">
        <v>0</v>
      </c>
      <c r="H13" s="151">
        <v>2</v>
      </c>
      <c r="I13" s="151">
        <v>2</v>
      </c>
      <c r="J13" s="154">
        <v>9.7962962962962977E-3</v>
      </c>
      <c r="K13" s="175">
        <v>97.23</v>
      </c>
      <c r="L13" s="144">
        <f t="shared" ref="L13:L17" si="1">+(2*$J$4-J13)*95/$J$4</f>
        <v>92.370082564351605</v>
      </c>
    </row>
    <row r="14" spans="1:13" ht="16.5" thickBot="1">
      <c r="A14" s="156">
        <v>12</v>
      </c>
      <c r="B14" s="157">
        <v>1</v>
      </c>
      <c r="C14" s="158" t="s">
        <v>59</v>
      </c>
      <c r="D14" s="157"/>
      <c r="E14" s="159" t="s">
        <v>17</v>
      </c>
      <c r="F14" s="160">
        <v>9.8587962962962978E-3</v>
      </c>
      <c r="G14" s="157">
        <v>1</v>
      </c>
      <c r="H14" s="157">
        <v>1</v>
      </c>
      <c r="I14" s="157">
        <v>2</v>
      </c>
      <c r="J14" s="160">
        <v>9.8009259259259265E-3</v>
      </c>
      <c r="K14" s="176">
        <v>97.18</v>
      </c>
      <c r="L14" s="144">
        <f t="shared" si="1"/>
        <v>92.323943661971825</v>
      </c>
    </row>
    <row r="15" spans="1:13" ht="16.5" thickBot="1">
      <c r="A15" s="150">
        <v>13</v>
      </c>
      <c r="B15" s="151">
        <v>1</v>
      </c>
      <c r="C15" s="152" t="s">
        <v>106</v>
      </c>
      <c r="D15" s="151"/>
      <c r="E15" s="153" t="s">
        <v>118</v>
      </c>
      <c r="F15" s="154">
        <v>9.8483796296296288E-3</v>
      </c>
      <c r="G15" s="151">
        <v>0</v>
      </c>
      <c r="H15" s="151">
        <v>2</v>
      </c>
      <c r="I15" s="151">
        <v>2</v>
      </c>
      <c r="J15" s="154">
        <v>9.8483796296296288E-3</v>
      </c>
      <c r="K15" s="175">
        <v>96.68</v>
      </c>
      <c r="L15" s="144">
        <f t="shared" si="1"/>
        <v>91.851019912578934</v>
      </c>
    </row>
    <row r="16" spans="1:13" ht="16.5" thickBot="1">
      <c r="A16" s="156">
        <v>14</v>
      </c>
      <c r="B16" s="157">
        <v>1</v>
      </c>
      <c r="C16" s="158" t="s">
        <v>478</v>
      </c>
      <c r="D16" s="157"/>
      <c r="E16" s="159" t="s">
        <v>379</v>
      </c>
      <c r="F16" s="160">
        <v>9.9074074074074082E-3</v>
      </c>
      <c r="G16" s="157">
        <v>1</v>
      </c>
      <c r="H16" s="157">
        <v>3</v>
      </c>
      <c r="I16" s="157">
        <v>4</v>
      </c>
      <c r="J16" s="160">
        <v>9.9074074074074082E-3</v>
      </c>
      <c r="K16" s="176">
        <v>96.06</v>
      </c>
      <c r="L16" s="144">
        <f t="shared" si="1"/>
        <v>91.262748907236528</v>
      </c>
    </row>
    <row r="17" spans="1:13" ht="16.5" thickBot="1">
      <c r="A17" s="150">
        <v>15</v>
      </c>
      <c r="B17" s="151">
        <v>1</v>
      </c>
      <c r="C17" s="152" t="s">
        <v>46</v>
      </c>
      <c r="D17" s="151"/>
      <c r="E17" s="153" t="s">
        <v>118</v>
      </c>
      <c r="F17" s="154">
        <v>9.9722222222222209E-3</v>
      </c>
      <c r="G17" s="151">
        <v>2</v>
      </c>
      <c r="H17" s="151">
        <v>1</v>
      </c>
      <c r="I17" s="151">
        <v>3</v>
      </c>
      <c r="J17" s="154">
        <v>9.9722222222222209E-3</v>
      </c>
      <c r="K17" s="175">
        <v>95.38</v>
      </c>
      <c r="L17" s="144">
        <f t="shared" si="1"/>
        <v>90.616804273919399</v>
      </c>
    </row>
    <row r="18" spans="1:13" ht="16.5" thickBot="1">
      <c r="A18" s="156">
        <v>16</v>
      </c>
      <c r="B18" s="157">
        <v>1</v>
      </c>
      <c r="C18" s="158" t="s">
        <v>263</v>
      </c>
      <c r="D18" s="157">
        <v>2003</v>
      </c>
      <c r="E18" s="159" t="s">
        <v>117</v>
      </c>
      <c r="F18" s="160">
        <v>1.0115740740740741E-2</v>
      </c>
      <c r="G18" s="157">
        <v>1</v>
      </c>
      <c r="H18" s="157">
        <v>3</v>
      </c>
      <c r="I18" s="157">
        <v>4</v>
      </c>
      <c r="J18" s="160">
        <v>1.0115740740740741E-2</v>
      </c>
      <c r="K18" s="176">
        <v>93.88</v>
      </c>
      <c r="L18" s="144"/>
      <c r="M18" s="144">
        <f t="shared" ref="M18:M19" si="2">+(2*$J$9-J18)*100/$J$9</f>
        <v>95.915207812313923</v>
      </c>
    </row>
    <row r="19" spans="1:13" ht="16.5" thickBot="1">
      <c r="A19" s="150">
        <v>17</v>
      </c>
      <c r="B19" s="151">
        <v>1</v>
      </c>
      <c r="C19" s="152" t="s">
        <v>107</v>
      </c>
      <c r="D19" s="151">
        <v>2003</v>
      </c>
      <c r="E19" s="153" t="s">
        <v>17</v>
      </c>
      <c r="F19" s="154">
        <v>1.0167824074074074E-2</v>
      </c>
      <c r="G19" s="151">
        <v>4</v>
      </c>
      <c r="H19" s="151">
        <v>3</v>
      </c>
      <c r="I19" s="151">
        <v>7</v>
      </c>
      <c r="J19" s="154">
        <v>1.0167824074074074E-2</v>
      </c>
      <c r="K19" s="175">
        <v>93.33</v>
      </c>
      <c r="L19" s="144"/>
      <c r="M19" s="144">
        <f t="shared" si="2"/>
        <v>95.379302131713715</v>
      </c>
    </row>
    <row r="20" spans="1:13" ht="16.5" thickBot="1">
      <c r="A20" s="156">
        <v>18</v>
      </c>
      <c r="B20" s="157"/>
      <c r="C20" s="158" t="s">
        <v>479</v>
      </c>
      <c r="D20" s="157"/>
      <c r="E20" s="159" t="s">
        <v>468</v>
      </c>
      <c r="F20" s="160">
        <v>1.0180555555555556E-2</v>
      </c>
      <c r="G20" s="157">
        <v>1</v>
      </c>
      <c r="H20" s="157">
        <v>1</v>
      </c>
      <c r="I20" s="157">
        <v>2</v>
      </c>
      <c r="J20" s="160">
        <v>1.0180555555555556E-2</v>
      </c>
      <c r="K20" s="176">
        <v>0</v>
      </c>
      <c r="L20" s="144">
        <f t="shared" ref="L20:L21" si="3">+(2*$J$4-J20)*95/$J$4</f>
        <v>88.540553666828572</v>
      </c>
    </row>
    <row r="21" spans="1:13" ht="16.5" thickBot="1">
      <c r="A21" s="150">
        <v>19</v>
      </c>
      <c r="B21" s="151">
        <v>1</v>
      </c>
      <c r="C21" s="152" t="s">
        <v>64</v>
      </c>
      <c r="D21" s="151"/>
      <c r="E21" s="153" t="s">
        <v>117</v>
      </c>
      <c r="F21" s="154">
        <v>1.0189814814814815E-2</v>
      </c>
      <c r="G21" s="151">
        <v>1</v>
      </c>
      <c r="H21" s="151">
        <v>1</v>
      </c>
      <c r="I21" s="151">
        <v>2</v>
      </c>
      <c r="J21" s="154">
        <v>1.0189814814814815E-2</v>
      </c>
      <c r="K21" s="175">
        <v>93.1</v>
      </c>
      <c r="L21" s="144">
        <f t="shared" si="3"/>
        <v>88.448275862068968</v>
      </c>
    </row>
    <row r="22" spans="1:13" ht="16.5" thickBot="1">
      <c r="A22" s="156">
        <v>20</v>
      </c>
      <c r="B22" s="157">
        <v>1</v>
      </c>
      <c r="C22" s="158" t="s">
        <v>313</v>
      </c>
      <c r="D22" s="157">
        <v>2003</v>
      </c>
      <c r="E22" s="159" t="s">
        <v>117</v>
      </c>
      <c r="F22" s="160">
        <v>1.0255787037037037E-2</v>
      </c>
      <c r="G22" s="157">
        <v>1</v>
      </c>
      <c r="H22" s="157">
        <v>2</v>
      </c>
      <c r="I22" s="157">
        <v>3</v>
      </c>
      <c r="J22" s="160">
        <v>1.0255787037037037E-2</v>
      </c>
      <c r="K22" s="176">
        <v>92.41</v>
      </c>
      <c r="L22" s="144"/>
      <c r="M22" s="144">
        <f t="shared" ref="M22:M24" si="4">+(2*$J$9-J22)*100/$J$9</f>
        <v>94.474216982255555</v>
      </c>
    </row>
    <row r="23" spans="1:13" ht="16.5" thickBot="1">
      <c r="A23" s="150">
        <v>21</v>
      </c>
      <c r="B23" s="151">
        <v>1</v>
      </c>
      <c r="C23" s="152" t="s">
        <v>480</v>
      </c>
      <c r="D23" s="151">
        <v>2003</v>
      </c>
      <c r="E23" s="153" t="s">
        <v>481</v>
      </c>
      <c r="F23" s="154">
        <v>1.0288194444444444E-2</v>
      </c>
      <c r="G23" s="151">
        <v>2</v>
      </c>
      <c r="H23" s="151">
        <v>3</v>
      </c>
      <c r="I23" s="151">
        <v>5</v>
      </c>
      <c r="J23" s="154">
        <v>1.0288194444444444E-2</v>
      </c>
      <c r="K23" s="175">
        <v>92.07</v>
      </c>
      <c r="L23" s="144"/>
      <c r="M23" s="144">
        <f t="shared" si="4"/>
        <v>94.140764558770996</v>
      </c>
    </row>
    <row r="24" spans="1:13" ht="16.5" thickBot="1">
      <c r="A24" s="156">
        <v>22</v>
      </c>
      <c r="B24" s="157">
        <v>1</v>
      </c>
      <c r="C24" s="158" t="s">
        <v>135</v>
      </c>
      <c r="D24" s="157">
        <v>2003</v>
      </c>
      <c r="E24" s="159" t="s">
        <v>17</v>
      </c>
      <c r="F24" s="160">
        <v>1.0292824074074074E-2</v>
      </c>
      <c r="G24" s="157">
        <v>1</v>
      </c>
      <c r="H24" s="157">
        <v>1</v>
      </c>
      <c r="I24" s="157">
        <v>2</v>
      </c>
      <c r="J24" s="160">
        <v>1.0292824074074074E-2</v>
      </c>
      <c r="K24" s="176">
        <v>92.02</v>
      </c>
      <c r="L24" s="144"/>
      <c r="M24" s="144">
        <f t="shared" si="4"/>
        <v>94.093128498273188</v>
      </c>
    </row>
    <row r="25" spans="1:13" ht="16.5" thickBot="1">
      <c r="A25" s="150">
        <v>23</v>
      </c>
      <c r="B25" s="151">
        <v>1</v>
      </c>
      <c r="C25" s="152" t="s">
        <v>482</v>
      </c>
      <c r="D25" s="151"/>
      <c r="E25" s="153" t="s">
        <v>321</v>
      </c>
      <c r="F25" s="154">
        <v>1.0359953703703703E-2</v>
      </c>
      <c r="G25" s="151">
        <v>1</v>
      </c>
      <c r="H25" s="151">
        <v>3</v>
      </c>
      <c r="I25" s="151">
        <v>4</v>
      </c>
      <c r="J25" s="154">
        <v>1.0359953703703703E-2</v>
      </c>
      <c r="K25" s="175">
        <v>91.31</v>
      </c>
      <c r="L25" s="144">
        <f>+(2*$J$4-J25)*95/$J$4</f>
        <v>86.752671199611484</v>
      </c>
    </row>
    <row r="26" spans="1:13" ht="16.5" thickBot="1">
      <c r="A26" s="156">
        <v>24</v>
      </c>
      <c r="B26" s="157">
        <v>1</v>
      </c>
      <c r="C26" s="158" t="s">
        <v>483</v>
      </c>
      <c r="D26" s="157">
        <v>2003</v>
      </c>
      <c r="E26" s="159" t="s">
        <v>379</v>
      </c>
      <c r="F26" s="160">
        <v>1.0501157407407409E-2</v>
      </c>
      <c r="G26" s="157">
        <v>2</v>
      </c>
      <c r="H26" s="157">
        <v>4</v>
      </c>
      <c r="I26" s="157">
        <v>6</v>
      </c>
      <c r="J26" s="160">
        <v>1.0501157407407409E-2</v>
      </c>
      <c r="K26" s="176">
        <v>89.83</v>
      </c>
      <c r="L26" s="144"/>
      <c r="M26" s="144">
        <f>+(2*$J$9-J26)*100/$J$9</f>
        <v>91.949505775872325</v>
      </c>
    </row>
    <row r="27" spans="1:13" ht="16.5" thickBot="1">
      <c r="A27" s="150">
        <v>25</v>
      </c>
      <c r="B27" s="151"/>
      <c r="C27" s="152" t="s">
        <v>484</v>
      </c>
      <c r="D27" s="151"/>
      <c r="E27" s="153" t="s">
        <v>401</v>
      </c>
      <c r="F27" s="154">
        <v>1.0525462962962964E-2</v>
      </c>
      <c r="G27" s="151">
        <v>2</v>
      </c>
      <c r="H27" s="151">
        <v>2</v>
      </c>
      <c r="I27" s="151">
        <v>4</v>
      </c>
      <c r="J27" s="154">
        <v>1.0525462962962964E-2</v>
      </c>
      <c r="K27" s="175">
        <v>0</v>
      </c>
      <c r="L27" s="144">
        <f>+(2*$J$4-J27)*95/$J$4</f>
        <v>85.103205439533738</v>
      </c>
    </row>
    <row r="28" spans="1:13" ht="16.5" thickBot="1">
      <c r="A28" s="156">
        <v>26</v>
      </c>
      <c r="B28" s="157">
        <v>1</v>
      </c>
      <c r="C28" s="158" t="s">
        <v>132</v>
      </c>
      <c r="D28" s="157">
        <v>2003</v>
      </c>
      <c r="E28" s="159" t="s">
        <v>117</v>
      </c>
      <c r="F28" s="160">
        <v>1.0564814814814813E-2</v>
      </c>
      <c r="G28" s="157">
        <v>4</v>
      </c>
      <c r="H28" s="157">
        <v>2</v>
      </c>
      <c r="I28" s="157">
        <v>6</v>
      </c>
      <c r="J28" s="160">
        <v>1.0564814814814813E-2</v>
      </c>
      <c r="K28" s="176">
        <v>89.16</v>
      </c>
      <c r="L28" s="144"/>
      <c r="M28" s="144">
        <f>+(2*$J$9-J28)*100/$J$9</f>
        <v>91.294509944027638</v>
      </c>
    </row>
    <row r="29" spans="1:13" ht="16.5" thickBot="1">
      <c r="A29" s="150">
        <v>27</v>
      </c>
      <c r="B29" s="151">
        <v>1</v>
      </c>
      <c r="C29" s="152" t="s">
        <v>71</v>
      </c>
      <c r="D29" s="151"/>
      <c r="E29" s="153" t="s">
        <v>130</v>
      </c>
      <c r="F29" s="154">
        <v>1.0582175925925925E-2</v>
      </c>
      <c r="G29" s="151">
        <v>0</v>
      </c>
      <c r="H29" s="151">
        <v>2</v>
      </c>
      <c r="I29" s="151">
        <v>2</v>
      </c>
      <c r="J29" s="154">
        <v>1.0582175925925925E-2</v>
      </c>
      <c r="K29" s="175">
        <v>88.98</v>
      </c>
      <c r="L29" s="144">
        <f>+(2*$J$4-J29)*95/$J$4</f>
        <v>84.538003885381258</v>
      </c>
    </row>
    <row r="30" spans="1:13" ht="16.5" thickBot="1">
      <c r="A30" s="156">
        <v>28</v>
      </c>
      <c r="B30" s="157">
        <v>1</v>
      </c>
      <c r="C30" s="158" t="s">
        <v>109</v>
      </c>
      <c r="D30" s="157">
        <v>2003</v>
      </c>
      <c r="E30" s="159" t="s">
        <v>118</v>
      </c>
      <c r="F30" s="160">
        <v>1.0657407407407407E-2</v>
      </c>
      <c r="G30" s="157">
        <v>2</v>
      </c>
      <c r="H30" s="157">
        <v>3</v>
      </c>
      <c r="I30" s="157">
        <v>5</v>
      </c>
      <c r="J30" s="160">
        <v>1.0657407407407407E-2</v>
      </c>
      <c r="K30" s="176">
        <v>88.19</v>
      </c>
      <c r="L30" s="144"/>
      <c r="M30" s="144">
        <f t="shared" ref="M30:M32" si="5">+(2*$J$9-J30)*100/$J$9</f>
        <v>90.341788734071699</v>
      </c>
    </row>
    <row r="31" spans="1:13" ht="16.5" thickBot="1">
      <c r="A31" s="150">
        <v>29</v>
      </c>
      <c r="B31" s="151">
        <v>1</v>
      </c>
      <c r="C31" s="152" t="s">
        <v>485</v>
      </c>
      <c r="D31" s="151">
        <v>2003</v>
      </c>
      <c r="E31" s="153" t="s">
        <v>486</v>
      </c>
      <c r="F31" s="154">
        <v>1.0679398148148148E-2</v>
      </c>
      <c r="G31" s="151">
        <v>0</v>
      </c>
      <c r="H31" s="151">
        <v>3</v>
      </c>
      <c r="I31" s="151">
        <v>3</v>
      </c>
      <c r="J31" s="154">
        <v>1.0679398148148148E-2</v>
      </c>
      <c r="K31" s="175">
        <v>87.96</v>
      </c>
      <c r="L31" s="144"/>
      <c r="M31" s="144">
        <f t="shared" si="5"/>
        <v>90.115517446707159</v>
      </c>
    </row>
    <row r="32" spans="1:13" ht="16.5" thickBot="1">
      <c r="A32" s="156">
        <v>30</v>
      </c>
      <c r="B32" s="157"/>
      <c r="C32" s="158" t="s">
        <v>116</v>
      </c>
      <c r="D32" s="157">
        <v>2003</v>
      </c>
      <c r="E32" s="159" t="s">
        <v>17</v>
      </c>
      <c r="F32" s="160">
        <v>1.0685185185185185E-2</v>
      </c>
      <c r="G32" s="157">
        <v>2</v>
      </c>
      <c r="H32" s="157">
        <v>2</v>
      </c>
      <c r="I32" s="157">
        <v>4</v>
      </c>
      <c r="J32" s="160">
        <v>1.0685185185185185E-2</v>
      </c>
      <c r="K32" s="176">
        <v>87.9</v>
      </c>
      <c r="L32" s="144"/>
      <c r="M32" s="144">
        <f t="shared" si="5"/>
        <v>90.05597237108492</v>
      </c>
    </row>
    <row r="33" spans="1:13" ht="16.5" thickBot="1">
      <c r="A33" s="150">
        <v>31</v>
      </c>
      <c r="B33" s="151">
        <v>1</v>
      </c>
      <c r="C33" s="152" t="s">
        <v>110</v>
      </c>
      <c r="D33" s="151"/>
      <c r="E33" s="153" t="s">
        <v>18</v>
      </c>
      <c r="F33" s="154">
        <v>1.0695601851851852E-2</v>
      </c>
      <c r="G33" s="151">
        <v>2</v>
      </c>
      <c r="H33" s="151">
        <v>2</v>
      </c>
      <c r="I33" s="151">
        <v>4</v>
      </c>
      <c r="J33" s="154">
        <v>1.0695601851851852E-2</v>
      </c>
      <c r="K33" s="175">
        <v>87.79</v>
      </c>
      <c r="L33" s="144">
        <f t="shared" ref="L33:L35" si="6">+(2*$J$4-J33)*95/$J$4</f>
        <v>83.407600777076254</v>
      </c>
    </row>
    <row r="34" spans="1:13" ht="16.5" thickBot="1">
      <c r="A34" s="156">
        <v>32</v>
      </c>
      <c r="B34" s="157">
        <v>1</v>
      </c>
      <c r="C34" s="158" t="s">
        <v>487</v>
      </c>
      <c r="D34" s="157"/>
      <c r="E34" s="159" t="s">
        <v>200</v>
      </c>
      <c r="F34" s="160">
        <v>1.0710648148148148E-2</v>
      </c>
      <c r="G34" s="157">
        <v>1</v>
      </c>
      <c r="H34" s="157">
        <v>3</v>
      </c>
      <c r="I34" s="157">
        <v>4</v>
      </c>
      <c r="J34" s="160">
        <v>1.0710648148148148E-2</v>
      </c>
      <c r="K34" s="176">
        <v>87.63</v>
      </c>
      <c r="L34" s="144">
        <f t="shared" si="6"/>
        <v>83.257649344341914</v>
      </c>
    </row>
    <row r="35" spans="1:13" ht="16.5" thickBot="1">
      <c r="A35" s="150">
        <v>33</v>
      </c>
      <c r="B35" s="151"/>
      <c r="C35" s="152" t="s">
        <v>488</v>
      </c>
      <c r="D35" s="151"/>
      <c r="E35" s="153" t="s">
        <v>401</v>
      </c>
      <c r="F35" s="154">
        <v>1.088425925925926E-2</v>
      </c>
      <c r="G35" s="151">
        <v>1</v>
      </c>
      <c r="H35" s="151">
        <v>3</v>
      </c>
      <c r="I35" s="151">
        <v>4</v>
      </c>
      <c r="J35" s="154">
        <v>1.088425925925926E-2</v>
      </c>
      <c r="K35" s="175">
        <v>0</v>
      </c>
      <c r="L35" s="144">
        <f t="shared" si="6"/>
        <v>81.527440505099563</v>
      </c>
    </row>
    <row r="36" spans="1:13" ht="16.5" thickBot="1">
      <c r="A36" s="156">
        <v>34</v>
      </c>
      <c r="B36" s="157">
        <v>1</v>
      </c>
      <c r="C36" s="158" t="s">
        <v>136</v>
      </c>
      <c r="D36" s="157">
        <v>2003</v>
      </c>
      <c r="E36" s="159" t="s">
        <v>17</v>
      </c>
      <c r="F36" s="160">
        <v>1.0986111111111111E-2</v>
      </c>
      <c r="G36" s="157">
        <v>2</v>
      </c>
      <c r="H36" s="157">
        <v>3</v>
      </c>
      <c r="I36" s="157">
        <v>5</v>
      </c>
      <c r="J36" s="160">
        <v>1.0986111111111111E-2</v>
      </c>
      <c r="K36" s="176">
        <v>84.74</v>
      </c>
      <c r="L36" s="144"/>
      <c r="M36" s="144">
        <f>+(2*$J$9-J36)*100/$J$9</f>
        <v>86.959628438728117</v>
      </c>
    </row>
    <row r="37" spans="1:13" ht="16.5" thickBot="1">
      <c r="A37" s="150">
        <v>35</v>
      </c>
      <c r="B37" s="151">
        <v>2</v>
      </c>
      <c r="C37" s="152" t="s">
        <v>489</v>
      </c>
      <c r="D37" s="151"/>
      <c r="E37" s="153" t="s">
        <v>133</v>
      </c>
      <c r="F37" s="154">
        <v>1.099074074074074E-2</v>
      </c>
      <c r="G37" s="151">
        <v>2</v>
      </c>
      <c r="H37" s="151">
        <v>1</v>
      </c>
      <c r="I37" s="151">
        <v>3</v>
      </c>
      <c r="J37" s="154">
        <v>1.099074074074074E-2</v>
      </c>
      <c r="K37" s="175">
        <v>84.7</v>
      </c>
      <c r="L37" s="144">
        <f t="shared" ref="L37:L40" si="7">+(2*$J$4-J37)*95/$J$4</f>
        <v>80.466245750364266</v>
      </c>
      <c r="M37" s="144">
        <f t="shared" ref="M37:M42" si="8">+(2*$J$9-J37)*100/$J$9</f>
        <v>86.911992378230323</v>
      </c>
    </row>
    <row r="38" spans="1:13" ht="16.5" thickBot="1">
      <c r="A38" s="156">
        <v>36</v>
      </c>
      <c r="B38" s="157">
        <v>2</v>
      </c>
      <c r="C38" s="158" t="s">
        <v>490</v>
      </c>
      <c r="D38" s="157"/>
      <c r="E38" s="159" t="s">
        <v>133</v>
      </c>
      <c r="F38" s="160">
        <v>1.1069444444444444E-2</v>
      </c>
      <c r="G38" s="157">
        <v>4</v>
      </c>
      <c r="H38" s="157">
        <v>1</v>
      </c>
      <c r="I38" s="157">
        <v>5</v>
      </c>
      <c r="J38" s="160">
        <v>1.1069444444444444E-2</v>
      </c>
      <c r="K38" s="176">
        <v>83.87</v>
      </c>
      <c r="L38" s="144">
        <f t="shared" si="7"/>
        <v>79.681884409907738</v>
      </c>
      <c r="M38" s="144">
        <f t="shared" si="8"/>
        <v>86.102179349767781</v>
      </c>
    </row>
    <row r="39" spans="1:13" ht="16.5" thickBot="1">
      <c r="A39" s="150">
        <v>37</v>
      </c>
      <c r="B39" s="151">
        <v>2</v>
      </c>
      <c r="C39" s="152" t="s">
        <v>491</v>
      </c>
      <c r="D39" s="151"/>
      <c r="E39" s="153" t="s">
        <v>133</v>
      </c>
      <c r="F39" s="154">
        <v>1.1195601851851852E-2</v>
      </c>
      <c r="G39" s="151">
        <v>2</v>
      </c>
      <c r="H39" s="151">
        <v>3</v>
      </c>
      <c r="I39" s="151">
        <v>5</v>
      </c>
      <c r="J39" s="154">
        <v>1.1195601851851852E-2</v>
      </c>
      <c r="K39" s="175">
        <v>82.55</v>
      </c>
      <c r="L39" s="144">
        <f t="shared" si="7"/>
        <v>78.424599320058277</v>
      </c>
      <c r="M39" s="144">
        <f t="shared" si="8"/>
        <v>84.804096701202809</v>
      </c>
    </row>
    <row r="40" spans="1:13" ht="16.5" thickBot="1">
      <c r="A40" s="156">
        <v>38</v>
      </c>
      <c r="B40" s="157">
        <v>1</v>
      </c>
      <c r="C40" s="158" t="s">
        <v>48</v>
      </c>
      <c r="D40" s="157"/>
      <c r="E40" s="159" t="s">
        <v>17</v>
      </c>
      <c r="F40" s="160">
        <v>1.1265046296296296E-2</v>
      </c>
      <c r="G40" s="157">
        <v>2</v>
      </c>
      <c r="H40" s="157">
        <v>3</v>
      </c>
      <c r="I40" s="157">
        <v>5</v>
      </c>
      <c r="J40" s="160">
        <v>1.1265046296296296E-2</v>
      </c>
      <c r="K40" s="176">
        <v>81.819999999999993</v>
      </c>
      <c r="L40" s="144">
        <f t="shared" si="7"/>
        <v>77.732515784361354</v>
      </c>
      <c r="M40" s="144">
        <f t="shared" si="8"/>
        <v>84.089555793735869</v>
      </c>
    </row>
    <row r="41" spans="1:13" ht="16.5" thickBot="1">
      <c r="A41" s="150">
        <v>39</v>
      </c>
      <c r="B41" s="151">
        <v>1</v>
      </c>
      <c r="C41" s="152" t="s">
        <v>492</v>
      </c>
      <c r="D41" s="151">
        <v>2003</v>
      </c>
      <c r="E41" s="153" t="s">
        <v>379</v>
      </c>
      <c r="F41" s="154">
        <v>1.1357638888888889E-2</v>
      </c>
      <c r="G41" s="151">
        <v>1</v>
      </c>
      <c r="H41" s="151">
        <v>2</v>
      </c>
      <c r="I41" s="151">
        <v>3</v>
      </c>
      <c r="J41" s="154">
        <v>1.1357638888888889E-2</v>
      </c>
      <c r="K41" s="175">
        <v>80.849999999999994</v>
      </c>
      <c r="L41" s="144"/>
      <c r="M41" s="144">
        <f t="shared" si="8"/>
        <v>83.136834583779915</v>
      </c>
    </row>
    <row r="42" spans="1:13" ht="16.5" thickBot="1">
      <c r="A42" s="156">
        <v>40</v>
      </c>
      <c r="B42" s="157">
        <v>2</v>
      </c>
      <c r="C42" s="158" t="s">
        <v>115</v>
      </c>
      <c r="D42" s="157">
        <v>2003</v>
      </c>
      <c r="E42" s="159" t="s">
        <v>17</v>
      </c>
      <c r="F42" s="160">
        <v>1.1586805555555553E-2</v>
      </c>
      <c r="G42" s="157">
        <v>2</v>
      </c>
      <c r="H42" s="157">
        <v>4</v>
      </c>
      <c r="I42" s="157">
        <v>6</v>
      </c>
      <c r="J42" s="160">
        <v>1.1586805555555553E-2</v>
      </c>
      <c r="K42" s="176">
        <v>78.44</v>
      </c>
      <c r="L42" s="144"/>
      <c r="M42" s="144">
        <f t="shared" si="8"/>
        <v>80.778849589139</v>
      </c>
    </row>
    <row r="45" spans="1:13" ht="31.5" customHeight="1">
      <c r="A45" s="348" t="s">
        <v>368</v>
      </c>
      <c r="B45" s="348"/>
      <c r="C45" s="348"/>
      <c r="D45" s="348"/>
    </row>
    <row r="46" spans="1:13" ht="15.75" thickBot="1">
      <c r="A46" s="147" t="s">
        <v>286</v>
      </c>
      <c r="B46" s="148" t="s">
        <v>466</v>
      </c>
      <c r="C46" s="149" t="s">
        <v>248</v>
      </c>
      <c r="D46" s="148" t="s">
        <v>518</v>
      </c>
      <c r="E46" s="149" t="s">
        <v>250</v>
      </c>
      <c r="F46" s="148" t="s">
        <v>251</v>
      </c>
      <c r="G46" s="148" t="s">
        <v>80</v>
      </c>
      <c r="H46" s="148" t="s">
        <v>81</v>
      </c>
      <c r="I46" s="148" t="s">
        <v>252</v>
      </c>
      <c r="J46" s="148" t="s">
        <v>253</v>
      </c>
      <c r="K46" s="187" t="s">
        <v>267</v>
      </c>
      <c r="L46" s="185" t="s">
        <v>268</v>
      </c>
    </row>
    <row r="47" spans="1:13" ht="15.75" thickBot="1">
      <c r="A47" s="150">
        <v>1</v>
      </c>
      <c r="B47" s="151">
        <v>1</v>
      </c>
      <c r="C47" s="152" t="s">
        <v>90</v>
      </c>
      <c r="D47" s="151"/>
      <c r="E47" s="153" t="s">
        <v>18</v>
      </c>
      <c r="F47" s="154">
        <v>1.0969907407407407E-2</v>
      </c>
      <c r="G47" s="151">
        <v>0</v>
      </c>
      <c r="H47" s="151">
        <v>1</v>
      </c>
      <c r="I47" s="151">
        <v>1</v>
      </c>
      <c r="J47" s="154">
        <v>1.0969907407407407E-2</v>
      </c>
      <c r="K47" s="188">
        <v>100</v>
      </c>
    </row>
    <row r="48" spans="1:13" ht="16.5" thickBot="1">
      <c r="A48" s="156">
        <v>2</v>
      </c>
      <c r="B48" s="157">
        <v>1</v>
      </c>
      <c r="C48" s="158" t="s">
        <v>94</v>
      </c>
      <c r="D48" s="157">
        <v>2003</v>
      </c>
      <c r="E48" s="159" t="s">
        <v>117</v>
      </c>
      <c r="F48" s="160">
        <v>1.1019675925925926E-2</v>
      </c>
      <c r="G48" s="157">
        <v>0</v>
      </c>
      <c r="H48" s="157">
        <v>0</v>
      </c>
      <c r="I48" s="157">
        <v>0</v>
      </c>
      <c r="J48" s="160">
        <v>1.1019675925925926E-2</v>
      </c>
      <c r="K48" s="189"/>
      <c r="L48" s="144">
        <f>+(2*$J$48-J48)*100/$J$48</f>
        <v>99.999999999999986</v>
      </c>
    </row>
    <row r="49" spans="1:12" ht="15.75" thickBot="1">
      <c r="A49" s="150">
        <v>3</v>
      </c>
      <c r="B49" s="151"/>
      <c r="C49" s="152" t="s">
        <v>493</v>
      </c>
      <c r="D49" s="151"/>
      <c r="E49" s="153" t="s">
        <v>401</v>
      </c>
      <c r="F49" s="154">
        <v>1.1131944444444444E-2</v>
      </c>
      <c r="G49" s="151">
        <v>1</v>
      </c>
      <c r="H49" s="151">
        <v>1</v>
      </c>
      <c r="I49" s="151">
        <v>2</v>
      </c>
      <c r="J49" s="154">
        <v>1.1131944444444444E-2</v>
      </c>
      <c r="K49" s="188"/>
    </row>
    <row r="50" spans="1:12" ht="16.5" thickBot="1">
      <c r="A50" s="156">
        <v>4</v>
      </c>
      <c r="B50" s="157">
        <v>2</v>
      </c>
      <c r="C50" s="158" t="s">
        <v>102</v>
      </c>
      <c r="D50" s="157">
        <v>2003</v>
      </c>
      <c r="E50" s="159" t="s">
        <v>17</v>
      </c>
      <c r="F50" s="160">
        <v>1.1238425925925928E-2</v>
      </c>
      <c r="G50" s="157">
        <v>1</v>
      </c>
      <c r="H50" s="157">
        <v>1</v>
      </c>
      <c r="I50" s="157">
        <v>2</v>
      </c>
      <c r="J50" s="160">
        <v>1.1238425925925928E-2</v>
      </c>
      <c r="K50" s="189"/>
      <c r="L50" s="144">
        <f>+(2*$J$48-J50)*100/$J$48</f>
        <v>98.014914399747909</v>
      </c>
    </row>
    <row r="51" spans="1:12" ht="16.5" thickBot="1">
      <c r="A51" s="150">
        <v>5</v>
      </c>
      <c r="B51" s="151" t="s">
        <v>470</v>
      </c>
      <c r="C51" s="152" t="s">
        <v>270</v>
      </c>
      <c r="D51" s="151">
        <v>2003</v>
      </c>
      <c r="E51" s="153" t="s">
        <v>379</v>
      </c>
      <c r="F51" s="154">
        <v>1.1260416666666667E-2</v>
      </c>
      <c r="G51" s="151">
        <v>1</v>
      </c>
      <c r="H51" s="151">
        <v>4</v>
      </c>
      <c r="I51" s="151">
        <v>5</v>
      </c>
      <c r="J51" s="154">
        <v>1.1260416666666667E-2</v>
      </c>
      <c r="K51" s="188"/>
      <c r="L51" s="144">
        <f>+(2*$J$48-J51)*100/$J$48</f>
        <v>97.815355529881316</v>
      </c>
    </row>
    <row r="52" spans="1:12" ht="16.5" thickBot="1">
      <c r="A52" s="156">
        <v>6</v>
      </c>
      <c r="B52" s="157">
        <v>2</v>
      </c>
      <c r="C52" s="158" t="s">
        <v>95</v>
      </c>
      <c r="D52" s="157">
        <v>2003</v>
      </c>
      <c r="E52" s="159" t="s">
        <v>118</v>
      </c>
      <c r="F52" s="160">
        <v>1.1631944444444445E-2</v>
      </c>
      <c r="G52" s="157">
        <v>1</v>
      </c>
      <c r="H52" s="157">
        <v>0</v>
      </c>
      <c r="I52" s="157">
        <v>1</v>
      </c>
      <c r="J52" s="160">
        <v>1.1631944444444445E-2</v>
      </c>
      <c r="K52" s="189"/>
      <c r="L52" s="144">
        <f>+(2*$J$48-J52)*100/$J$48</f>
        <v>94.443860938976997</v>
      </c>
    </row>
    <row r="53" spans="1:12" ht="15.75" thickBot="1">
      <c r="A53" s="150">
        <v>7</v>
      </c>
      <c r="B53" s="151">
        <v>1</v>
      </c>
      <c r="C53" s="152" t="s">
        <v>269</v>
      </c>
      <c r="D53" s="151"/>
      <c r="E53" s="153" t="s">
        <v>18</v>
      </c>
      <c r="F53" s="154">
        <v>1.1784722222222222E-2</v>
      </c>
      <c r="G53" s="151">
        <v>1</v>
      </c>
      <c r="H53" s="151">
        <v>2</v>
      </c>
      <c r="I53" s="151">
        <v>3</v>
      </c>
      <c r="J53" s="154">
        <v>1.1784722222222222E-2</v>
      </c>
      <c r="K53" s="188">
        <v>92.57</v>
      </c>
    </row>
    <row r="54" spans="1:12" ht="15.75" thickBot="1">
      <c r="A54" s="156">
        <v>8</v>
      </c>
      <c r="B54" s="157">
        <v>1</v>
      </c>
      <c r="C54" s="158" t="s">
        <v>494</v>
      </c>
      <c r="D54" s="157"/>
      <c r="E54" s="159" t="s">
        <v>495</v>
      </c>
      <c r="F54" s="160">
        <v>1.1855324074074074E-2</v>
      </c>
      <c r="G54" s="157">
        <v>3</v>
      </c>
      <c r="H54" s="157">
        <v>2</v>
      </c>
      <c r="I54" s="157">
        <v>5</v>
      </c>
      <c r="J54" s="160">
        <v>1.1855324074074074E-2</v>
      </c>
      <c r="K54" s="189">
        <v>91.92</v>
      </c>
    </row>
    <row r="55" spans="1:12" ht="15.75" thickBot="1">
      <c r="A55" s="150">
        <v>9</v>
      </c>
      <c r="B55" s="151"/>
      <c r="C55" s="152" t="s">
        <v>496</v>
      </c>
      <c r="D55" s="151"/>
      <c r="E55" s="153" t="s">
        <v>401</v>
      </c>
      <c r="F55" s="154">
        <v>1.1859953703703704E-2</v>
      </c>
      <c r="G55" s="151">
        <v>1</v>
      </c>
      <c r="H55" s="151">
        <v>1</v>
      </c>
      <c r="I55" s="151">
        <v>2</v>
      </c>
      <c r="J55" s="154">
        <v>1.1859953703703704E-2</v>
      </c>
      <c r="K55" s="188"/>
    </row>
    <row r="56" spans="1:12" ht="15.75" thickBot="1">
      <c r="A56" s="156">
        <v>10</v>
      </c>
      <c r="B56" s="157">
        <v>1</v>
      </c>
      <c r="C56" s="158" t="s">
        <v>62</v>
      </c>
      <c r="D56" s="157"/>
      <c r="E56" s="159" t="s">
        <v>117</v>
      </c>
      <c r="F56" s="160">
        <v>1.1890046296296296E-2</v>
      </c>
      <c r="G56" s="157">
        <v>1</v>
      </c>
      <c r="H56" s="157">
        <v>3</v>
      </c>
      <c r="I56" s="157">
        <v>4</v>
      </c>
      <c r="J56" s="160">
        <v>1.1890046296296296E-2</v>
      </c>
      <c r="K56" s="189">
        <v>91.61</v>
      </c>
    </row>
    <row r="57" spans="1:12" ht="16.5" thickBot="1">
      <c r="A57" s="150">
        <v>11</v>
      </c>
      <c r="B57" s="151">
        <v>1</v>
      </c>
      <c r="C57" s="152" t="s">
        <v>100</v>
      </c>
      <c r="D57" s="151">
        <v>2003</v>
      </c>
      <c r="E57" s="153" t="s">
        <v>117</v>
      </c>
      <c r="F57" s="154">
        <v>1.2059027777777778E-2</v>
      </c>
      <c r="G57" s="151">
        <v>0</v>
      </c>
      <c r="H57" s="151">
        <v>4</v>
      </c>
      <c r="I57" s="151">
        <v>4</v>
      </c>
      <c r="J57" s="154">
        <v>1.2059027777777778E-2</v>
      </c>
      <c r="K57" s="188"/>
      <c r="L57" s="144">
        <f>+(2*$J$48-J57)*100/$J$48</f>
        <v>90.568217624199136</v>
      </c>
    </row>
    <row r="58" spans="1:12" ht="15.75" thickBot="1">
      <c r="A58" s="156">
        <v>12</v>
      </c>
      <c r="B58" s="157">
        <v>2</v>
      </c>
      <c r="C58" s="158" t="s">
        <v>226</v>
      </c>
      <c r="D58" s="157"/>
      <c r="E58" s="159" t="s">
        <v>118</v>
      </c>
      <c r="F58" s="160">
        <v>1.218402777777778E-2</v>
      </c>
      <c r="G58" s="157">
        <v>1</v>
      </c>
      <c r="H58" s="157">
        <v>1</v>
      </c>
      <c r="I58" s="157">
        <v>2</v>
      </c>
      <c r="J58" s="160">
        <v>1.218402777777778E-2</v>
      </c>
      <c r="K58" s="189">
        <v>88.93</v>
      </c>
    </row>
    <row r="59" spans="1:12" ht="15.75" thickBot="1">
      <c r="A59" s="150">
        <v>13</v>
      </c>
      <c r="B59" s="151">
        <v>2</v>
      </c>
      <c r="C59" s="152" t="s">
        <v>44</v>
      </c>
      <c r="D59" s="151"/>
      <c r="E59" s="153" t="s">
        <v>118</v>
      </c>
      <c r="F59" s="154">
        <v>1.2207175925925927E-2</v>
      </c>
      <c r="G59" s="151">
        <v>3</v>
      </c>
      <c r="H59" s="151">
        <v>2</v>
      </c>
      <c r="I59" s="151">
        <v>5</v>
      </c>
      <c r="J59" s="154">
        <v>1.2207175925925927E-2</v>
      </c>
      <c r="K59" s="188">
        <v>88.72</v>
      </c>
    </row>
    <row r="60" spans="1:12" ht="15.75" thickBot="1">
      <c r="A60" s="156">
        <v>14</v>
      </c>
      <c r="B60" s="157">
        <v>2</v>
      </c>
      <c r="C60" s="158" t="s">
        <v>497</v>
      </c>
      <c r="D60" s="157"/>
      <c r="E60" s="159" t="s">
        <v>498</v>
      </c>
      <c r="F60" s="160">
        <v>1.2258101851851853E-2</v>
      </c>
      <c r="G60" s="157">
        <v>2</v>
      </c>
      <c r="H60" s="157">
        <v>2</v>
      </c>
      <c r="I60" s="157">
        <v>4</v>
      </c>
      <c r="J60" s="160">
        <v>1.2258101851851853E-2</v>
      </c>
      <c r="K60" s="189">
        <v>88.25</v>
      </c>
    </row>
    <row r="61" spans="1:12" ht="16.5" thickBot="1">
      <c r="A61" s="150">
        <v>15</v>
      </c>
      <c r="B61" s="151">
        <v>1</v>
      </c>
      <c r="C61" s="152" t="s">
        <v>125</v>
      </c>
      <c r="D61" s="151">
        <v>2003</v>
      </c>
      <c r="E61" s="153" t="s">
        <v>120</v>
      </c>
      <c r="F61" s="154">
        <v>1.2273148148148146E-2</v>
      </c>
      <c r="G61" s="151">
        <v>2</v>
      </c>
      <c r="H61" s="151">
        <v>1</v>
      </c>
      <c r="I61" s="151">
        <v>3</v>
      </c>
      <c r="J61" s="154">
        <v>1.2273148148148146E-2</v>
      </c>
      <c r="K61" s="188"/>
      <c r="L61" s="144">
        <f>+(2*$J$48-J61)*100/$J$48</f>
        <v>88.625144417603209</v>
      </c>
    </row>
    <row r="62" spans="1:12" ht="15.75" thickBot="1">
      <c r="A62" s="156">
        <v>16</v>
      </c>
      <c r="B62" s="157">
        <v>1</v>
      </c>
      <c r="C62" s="158" t="s">
        <v>88</v>
      </c>
      <c r="D62" s="157"/>
      <c r="E62" s="159" t="s">
        <v>118</v>
      </c>
      <c r="F62" s="160">
        <v>1.2278935185185184E-2</v>
      </c>
      <c r="G62" s="157">
        <v>1</v>
      </c>
      <c r="H62" s="157">
        <v>2</v>
      </c>
      <c r="I62" s="157">
        <v>3</v>
      </c>
      <c r="J62" s="160">
        <v>1.2278935185185184E-2</v>
      </c>
      <c r="K62" s="189">
        <v>88.06</v>
      </c>
    </row>
    <row r="63" spans="1:12" ht="15.75" thickBot="1">
      <c r="A63" s="150">
        <v>17</v>
      </c>
      <c r="B63" s="151">
        <v>2</v>
      </c>
      <c r="C63" s="152" t="s">
        <v>499</v>
      </c>
      <c r="D63" s="151"/>
      <c r="E63" s="153" t="s">
        <v>124</v>
      </c>
      <c r="F63" s="154">
        <v>1.2293981481481482E-2</v>
      </c>
      <c r="G63" s="151">
        <v>0</v>
      </c>
      <c r="H63" s="151">
        <v>2</v>
      </c>
      <c r="I63" s="151">
        <v>2</v>
      </c>
      <c r="J63" s="154">
        <v>1.2293981481481482E-2</v>
      </c>
      <c r="K63" s="188">
        <v>87.92</v>
      </c>
    </row>
    <row r="64" spans="1:12" ht="15.75" thickBot="1">
      <c r="A64" s="156">
        <v>18</v>
      </c>
      <c r="B64" s="157">
        <v>1</v>
      </c>
      <c r="C64" s="158" t="s">
        <v>89</v>
      </c>
      <c r="D64" s="157"/>
      <c r="E64" s="159" t="s">
        <v>117</v>
      </c>
      <c r="F64" s="160">
        <v>1.2337962962962962E-2</v>
      </c>
      <c r="G64" s="157">
        <v>2</v>
      </c>
      <c r="H64" s="157">
        <v>2</v>
      </c>
      <c r="I64" s="157">
        <v>4</v>
      </c>
      <c r="J64" s="160">
        <v>1.2337962962962962E-2</v>
      </c>
      <c r="K64" s="189">
        <v>87.52</v>
      </c>
    </row>
    <row r="65" spans="1:12" ht="15.75" thickBot="1">
      <c r="A65" s="150">
        <v>19</v>
      </c>
      <c r="B65" s="151">
        <v>1</v>
      </c>
      <c r="C65" s="152" t="s">
        <v>500</v>
      </c>
      <c r="D65" s="151"/>
      <c r="E65" s="153" t="s">
        <v>200</v>
      </c>
      <c r="F65" s="154">
        <v>1.2396990740740741E-2</v>
      </c>
      <c r="G65" s="151">
        <v>3</v>
      </c>
      <c r="H65" s="151">
        <v>3</v>
      </c>
      <c r="I65" s="151">
        <v>6</v>
      </c>
      <c r="J65" s="154">
        <v>1.2396990740740741E-2</v>
      </c>
      <c r="K65" s="188">
        <v>86.99</v>
      </c>
    </row>
    <row r="66" spans="1:12" ht="15.75" thickBot="1">
      <c r="A66" s="156">
        <v>20</v>
      </c>
      <c r="B66" s="157">
        <v>1</v>
      </c>
      <c r="C66" s="158" t="s">
        <v>501</v>
      </c>
      <c r="D66" s="157"/>
      <c r="E66" s="159" t="s">
        <v>502</v>
      </c>
      <c r="F66" s="160">
        <v>1.247685185185185E-2</v>
      </c>
      <c r="G66" s="157">
        <v>2</v>
      </c>
      <c r="H66" s="157">
        <v>3</v>
      </c>
      <c r="I66" s="157">
        <v>5</v>
      </c>
      <c r="J66" s="160">
        <v>1.247685185185185E-2</v>
      </c>
      <c r="K66" s="189">
        <v>86.26</v>
      </c>
    </row>
    <row r="67" spans="1:12" ht="15.75" thickBot="1">
      <c r="A67" s="150">
        <v>21</v>
      </c>
      <c r="B67" s="151">
        <v>1</v>
      </c>
      <c r="C67" s="152" t="s">
        <v>503</v>
      </c>
      <c r="D67" s="151"/>
      <c r="E67" s="153" t="s">
        <v>120</v>
      </c>
      <c r="F67" s="154">
        <v>1.2484953703703701E-2</v>
      </c>
      <c r="G67" s="151">
        <v>3</v>
      </c>
      <c r="H67" s="151">
        <v>2</v>
      </c>
      <c r="I67" s="151">
        <v>5</v>
      </c>
      <c r="J67" s="154">
        <v>1.2484953703703701E-2</v>
      </c>
      <c r="K67" s="188">
        <v>86.18</v>
      </c>
    </row>
    <row r="68" spans="1:12" ht="15.75" thickBot="1">
      <c r="A68" s="156">
        <v>22</v>
      </c>
      <c r="B68" s="157"/>
      <c r="C68" s="158" t="s">
        <v>504</v>
      </c>
      <c r="D68" s="157"/>
      <c r="E68" s="159" t="s">
        <v>401</v>
      </c>
      <c r="F68" s="160">
        <v>1.2524305555555554E-2</v>
      </c>
      <c r="G68" s="157">
        <v>1</v>
      </c>
      <c r="H68" s="157">
        <v>4</v>
      </c>
      <c r="I68" s="157">
        <v>5</v>
      </c>
      <c r="J68" s="160">
        <v>1.2524305555555554E-2</v>
      </c>
      <c r="K68" s="189"/>
    </row>
    <row r="69" spans="1:12" ht="16.5" thickBot="1">
      <c r="A69" s="150">
        <v>23</v>
      </c>
      <c r="B69" s="151">
        <v>1</v>
      </c>
      <c r="C69" s="152" t="s">
        <v>122</v>
      </c>
      <c r="D69" s="151">
        <v>2003</v>
      </c>
      <c r="E69" s="153" t="s">
        <v>117</v>
      </c>
      <c r="F69" s="154">
        <v>1.2528935185185186E-2</v>
      </c>
      <c r="G69" s="151">
        <v>2</v>
      </c>
      <c r="H69" s="151">
        <v>1</v>
      </c>
      <c r="I69" s="151">
        <v>3</v>
      </c>
      <c r="J69" s="154">
        <v>1.2528935185185186E-2</v>
      </c>
      <c r="K69" s="188"/>
      <c r="L69" s="144">
        <f>+(2*$J$48-J69)*100/$J$48</f>
        <v>86.303959668102081</v>
      </c>
    </row>
    <row r="70" spans="1:12" ht="16.5" thickBot="1">
      <c r="A70" s="156">
        <v>24</v>
      </c>
      <c r="B70" s="157">
        <v>1</v>
      </c>
      <c r="C70" s="158" t="s">
        <v>123</v>
      </c>
      <c r="D70" s="157">
        <v>2003</v>
      </c>
      <c r="E70" s="159" t="s">
        <v>18</v>
      </c>
      <c r="F70" s="160">
        <v>1.2559027777777778E-2</v>
      </c>
      <c r="G70" s="157">
        <v>1</v>
      </c>
      <c r="H70" s="157">
        <v>3</v>
      </c>
      <c r="I70" s="157">
        <v>4</v>
      </c>
      <c r="J70" s="160">
        <v>1.2559027777777778E-2</v>
      </c>
      <c r="K70" s="189"/>
      <c r="L70" s="144">
        <f>+(2*$J$48-J70)*100/$J$48</f>
        <v>86.030879109337249</v>
      </c>
    </row>
    <row r="71" spans="1:12" ht="16.5" thickBot="1">
      <c r="A71" s="150">
        <v>25</v>
      </c>
      <c r="B71" s="151">
        <v>2</v>
      </c>
      <c r="C71" s="152" t="s">
        <v>101</v>
      </c>
      <c r="D71" s="151">
        <v>2003</v>
      </c>
      <c r="E71" s="153" t="s">
        <v>18</v>
      </c>
      <c r="F71" s="154">
        <v>1.2644675925925926E-2</v>
      </c>
      <c r="G71" s="151">
        <v>0</v>
      </c>
      <c r="H71" s="151">
        <v>1</v>
      </c>
      <c r="I71" s="151">
        <v>1</v>
      </c>
      <c r="J71" s="154">
        <v>1.2644675925925926E-2</v>
      </c>
      <c r="K71" s="188"/>
      <c r="L71" s="144">
        <f>+(2*$J$48-J71)*100/$J$48</f>
        <v>85.253649826698876</v>
      </c>
    </row>
    <row r="72" spans="1:12" ht="15.75" thickBot="1">
      <c r="A72" s="156">
        <v>26</v>
      </c>
      <c r="B72" s="157">
        <v>1</v>
      </c>
      <c r="C72" s="158" t="s">
        <v>505</v>
      </c>
      <c r="D72" s="157"/>
      <c r="E72" s="159" t="s">
        <v>502</v>
      </c>
      <c r="F72" s="160">
        <v>1.2787037037037036E-2</v>
      </c>
      <c r="G72" s="157">
        <v>2</v>
      </c>
      <c r="H72" s="157">
        <v>2</v>
      </c>
      <c r="I72" s="157">
        <v>4</v>
      </c>
      <c r="J72" s="160">
        <v>1.2787037037037036E-2</v>
      </c>
      <c r="K72" s="189">
        <v>83.43</v>
      </c>
    </row>
    <row r="73" spans="1:12" ht="16.5" thickBot="1">
      <c r="A73" s="150">
        <v>27</v>
      </c>
      <c r="B73" s="151">
        <v>2</v>
      </c>
      <c r="C73" s="152" t="s">
        <v>97</v>
      </c>
      <c r="D73" s="151">
        <v>2003</v>
      </c>
      <c r="E73" s="153" t="s">
        <v>118</v>
      </c>
      <c r="F73" s="154">
        <v>1.3027777777777779E-2</v>
      </c>
      <c r="G73" s="151">
        <v>2</v>
      </c>
      <c r="H73" s="151">
        <v>2</v>
      </c>
      <c r="I73" s="151">
        <v>4</v>
      </c>
      <c r="J73" s="154">
        <v>1.3027777777777779E-2</v>
      </c>
      <c r="K73" s="188"/>
      <c r="L73" s="144">
        <f>+(2*$J$48-J73)*100/$J$48</f>
        <v>81.777124251654229</v>
      </c>
    </row>
    <row r="74" spans="1:12" ht="16.5" thickBot="1">
      <c r="A74" s="156">
        <v>28</v>
      </c>
      <c r="B74" s="157">
        <v>2</v>
      </c>
      <c r="C74" s="158" t="s">
        <v>99</v>
      </c>
      <c r="D74" s="157">
        <v>2003</v>
      </c>
      <c r="E74" s="159" t="s">
        <v>118</v>
      </c>
      <c r="F74" s="160">
        <v>1.313425925925926E-2</v>
      </c>
      <c r="G74" s="157">
        <v>2</v>
      </c>
      <c r="H74" s="157">
        <v>2</v>
      </c>
      <c r="I74" s="157">
        <v>4</v>
      </c>
      <c r="J74" s="160">
        <v>1.313425925925926E-2</v>
      </c>
      <c r="K74" s="189"/>
      <c r="L74" s="144">
        <f>+(2*$J$48-J74)*100/$J$48</f>
        <v>80.810839197563268</v>
      </c>
    </row>
    <row r="75" spans="1:12" ht="15.75" thickBot="1">
      <c r="A75" s="150">
        <v>29</v>
      </c>
      <c r="B75" s="151">
        <v>2</v>
      </c>
      <c r="C75" s="152" t="s">
        <v>393</v>
      </c>
      <c r="D75" s="151"/>
      <c r="E75" s="153" t="s">
        <v>120</v>
      </c>
      <c r="F75" s="154">
        <v>1.35E-2</v>
      </c>
      <c r="G75" s="151">
        <v>0</v>
      </c>
      <c r="H75" s="151">
        <v>4</v>
      </c>
      <c r="I75" s="151">
        <v>4</v>
      </c>
      <c r="J75" s="154">
        <v>1.35E-2</v>
      </c>
      <c r="K75" s="188">
        <v>76.930000000000007</v>
      </c>
    </row>
    <row r="76" spans="1:12" ht="15.75" thickBot="1">
      <c r="A76" s="156">
        <v>30</v>
      </c>
      <c r="B76" s="157">
        <v>2</v>
      </c>
      <c r="C76" s="158" t="s">
        <v>506</v>
      </c>
      <c r="D76" s="157"/>
      <c r="E76" s="159" t="s">
        <v>498</v>
      </c>
      <c r="F76" s="160">
        <v>1.3570601851851853E-2</v>
      </c>
      <c r="G76" s="157">
        <v>2</v>
      </c>
      <c r="H76" s="157">
        <v>3</v>
      </c>
      <c r="I76" s="157">
        <v>5</v>
      </c>
      <c r="J76" s="160">
        <v>1.3570601851851853E-2</v>
      </c>
      <c r="K76" s="189">
        <v>76.290000000000006</v>
      </c>
    </row>
    <row r="77" spans="1:12" ht="15.75" thickBot="1">
      <c r="A77" s="150">
        <v>31</v>
      </c>
      <c r="B77" s="151">
        <v>1</v>
      </c>
      <c r="C77" s="152" t="s">
        <v>507</v>
      </c>
      <c r="D77" s="151"/>
      <c r="E77" s="153" t="s">
        <v>345</v>
      </c>
      <c r="F77" s="154">
        <v>1.3627314814814816E-2</v>
      </c>
      <c r="G77" s="151">
        <v>2</v>
      </c>
      <c r="H77" s="151">
        <v>5</v>
      </c>
      <c r="I77" s="151">
        <v>7</v>
      </c>
      <c r="J77" s="154">
        <v>1.3627314814814816E-2</v>
      </c>
      <c r="K77" s="188">
        <v>75.77</v>
      </c>
    </row>
    <row r="78" spans="1:12" ht="16.5" thickBot="1">
      <c r="A78" s="156">
        <v>32</v>
      </c>
      <c r="B78" s="157">
        <v>1</v>
      </c>
      <c r="C78" s="158" t="s">
        <v>126</v>
      </c>
      <c r="D78" s="157">
        <v>2003</v>
      </c>
      <c r="E78" s="159" t="s">
        <v>18</v>
      </c>
      <c r="F78" s="160">
        <v>1.4149305555555556E-2</v>
      </c>
      <c r="G78" s="157">
        <v>3</v>
      </c>
      <c r="H78" s="157">
        <v>4</v>
      </c>
      <c r="I78" s="157">
        <v>7</v>
      </c>
      <c r="J78" s="160">
        <v>1.4149305555555556E-2</v>
      </c>
      <c r="K78" s="189"/>
      <c r="L78" s="144">
        <f>+(2*$J$48-J78)*100/$J$48</f>
        <v>71.599621888457094</v>
      </c>
    </row>
    <row r="81" spans="1:12" ht="31.5" customHeight="1">
      <c r="A81" s="347" t="s">
        <v>355</v>
      </c>
      <c r="B81" s="347"/>
      <c r="C81" s="347"/>
    </row>
    <row r="82" spans="1:12" ht="15.75" thickBot="1">
      <c r="A82" s="147" t="s">
        <v>286</v>
      </c>
      <c r="B82" s="148" t="s">
        <v>466</v>
      </c>
      <c r="C82" s="149" t="s">
        <v>248</v>
      </c>
      <c r="D82" s="148" t="s">
        <v>249</v>
      </c>
      <c r="E82" s="149" t="s">
        <v>250</v>
      </c>
      <c r="F82" s="148" t="s">
        <v>251</v>
      </c>
      <c r="G82" s="148" t="s">
        <v>80</v>
      </c>
      <c r="H82" s="148" t="s">
        <v>81</v>
      </c>
      <c r="I82" s="148" t="s">
        <v>252</v>
      </c>
      <c r="J82" s="148" t="s">
        <v>253</v>
      </c>
      <c r="K82" s="168" t="s">
        <v>255</v>
      </c>
      <c r="L82" s="186" t="s">
        <v>236</v>
      </c>
    </row>
    <row r="83" spans="1:12" ht="16.5" thickBot="1">
      <c r="A83" s="150">
        <v>1</v>
      </c>
      <c r="B83" s="151">
        <v>1</v>
      </c>
      <c r="C83" s="152" t="s">
        <v>21</v>
      </c>
      <c r="D83" s="151" t="s">
        <v>244</v>
      </c>
      <c r="E83" s="153" t="s">
        <v>117</v>
      </c>
      <c r="F83" s="154">
        <v>1.1274305555555557E-2</v>
      </c>
      <c r="G83" s="151">
        <v>1</v>
      </c>
      <c r="H83" s="151">
        <v>1</v>
      </c>
      <c r="I83" s="151">
        <v>2</v>
      </c>
      <c r="J83" s="154">
        <v>1.1274305555555557E-2</v>
      </c>
      <c r="K83" s="175">
        <v>100</v>
      </c>
      <c r="L83" s="144">
        <f>+(2*$J$83-J83)*95/$J$83</f>
        <v>95</v>
      </c>
    </row>
    <row r="84" spans="1:12" ht="16.5" thickBot="1">
      <c r="A84" s="156">
        <v>2</v>
      </c>
      <c r="B84" s="157">
        <v>2</v>
      </c>
      <c r="C84" s="158" t="s">
        <v>38</v>
      </c>
      <c r="D84" s="157" t="s">
        <v>244</v>
      </c>
      <c r="E84" s="159" t="s">
        <v>118</v>
      </c>
      <c r="F84" s="160">
        <v>1.2024305555555557E-2</v>
      </c>
      <c r="G84" s="157">
        <v>3</v>
      </c>
      <c r="H84" s="157">
        <v>1</v>
      </c>
      <c r="I84" s="157">
        <v>4</v>
      </c>
      <c r="J84" s="160">
        <v>1.2024305555555557E-2</v>
      </c>
      <c r="K84" s="176">
        <v>93.34</v>
      </c>
      <c r="L84" s="144">
        <f t="shared" ref="L84:L95" si="9">+(2*$J$83-J84)*95/$J$83</f>
        <v>88.680320295657523</v>
      </c>
    </row>
    <row r="85" spans="1:12" ht="16.5" thickBot="1">
      <c r="A85" s="150">
        <v>3</v>
      </c>
      <c r="B85" s="151">
        <v>1</v>
      </c>
      <c r="C85" s="152" t="s">
        <v>363</v>
      </c>
      <c r="D85" s="151" t="s">
        <v>244</v>
      </c>
      <c r="E85" s="153" t="s">
        <v>200</v>
      </c>
      <c r="F85" s="154">
        <v>1.2126157407407407E-2</v>
      </c>
      <c r="G85" s="151">
        <v>1</v>
      </c>
      <c r="H85" s="151">
        <v>1</v>
      </c>
      <c r="I85" s="151">
        <v>2</v>
      </c>
      <c r="J85" s="154">
        <v>1.2126157407407407E-2</v>
      </c>
      <c r="K85" s="175">
        <v>92.44</v>
      </c>
      <c r="L85" s="144">
        <f t="shared" si="9"/>
        <v>87.822092187660417</v>
      </c>
    </row>
    <row r="86" spans="1:12" ht="16.5" thickBot="1">
      <c r="A86" s="156">
        <v>4</v>
      </c>
      <c r="B86" s="157">
        <v>1</v>
      </c>
      <c r="C86" s="158" t="s">
        <v>39</v>
      </c>
      <c r="D86" s="157" t="s">
        <v>244</v>
      </c>
      <c r="E86" s="159" t="s">
        <v>118</v>
      </c>
      <c r="F86" s="160">
        <v>1.2129629629629629E-2</v>
      </c>
      <c r="G86" s="157">
        <v>2</v>
      </c>
      <c r="H86" s="157">
        <v>3</v>
      </c>
      <c r="I86" s="157">
        <v>5</v>
      </c>
      <c r="J86" s="160">
        <v>1.2129629629629629E-2</v>
      </c>
      <c r="K86" s="176">
        <v>92.41</v>
      </c>
      <c r="L86" s="144">
        <f t="shared" si="9"/>
        <v>87.792834411251434</v>
      </c>
    </row>
    <row r="87" spans="1:12" ht="16.5" thickBot="1">
      <c r="A87" s="150">
        <v>5</v>
      </c>
      <c r="B87" s="151">
        <v>1</v>
      </c>
      <c r="C87" s="152" t="s">
        <v>275</v>
      </c>
      <c r="D87" s="151" t="s">
        <v>244</v>
      </c>
      <c r="E87" s="153" t="s">
        <v>118</v>
      </c>
      <c r="F87" s="154">
        <v>1.218287037037037E-2</v>
      </c>
      <c r="G87" s="151">
        <v>3</v>
      </c>
      <c r="H87" s="151">
        <v>1</v>
      </c>
      <c r="I87" s="151">
        <v>4</v>
      </c>
      <c r="J87" s="154">
        <v>1.218287037037037E-2</v>
      </c>
      <c r="K87" s="175">
        <v>91.94</v>
      </c>
      <c r="L87" s="144">
        <f t="shared" si="9"/>
        <v>87.344215172980199</v>
      </c>
    </row>
    <row r="88" spans="1:12" ht="16.5" thickBot="1">
      <c r="A88" s="156">
        <v>6</v>
      </c>
      <c r="B88" s="157">
        <v>1</v>
      </c>
      <c r="C88" s="158" t="s">
        <v>508</v>
      </c>
      <c r="D88" s="157" t="s">
        <v>244</v>
      </c>
      <c r="E88" s="159" t="s">
        <v>124</v>
      </c>
      <c r="F88" s="160">
        <v>1.2297453703703705E-2</v>
      </c>
      <c r="G88" s="157">
        <v>1</v>
      </c>
      <c r="H88" s="157">
        <v>0</v>
      </c>
      <c r="I88" s="157">
        <v>1</v>
      </c>
      <c r="J88" s="160">
        <v>1.2297453703703705E-2</v>
      </c>
      <c r="K88" s="176">
        <v>90.92</v>
      </c>
      <c r="L88" s="144">
        <f t="shared" si="9"/>
        <v>86.378708551483427</v>
      </c>
    </row>
    <row r="89" spans="1:12" ht="16.5" thickBot="1">
      <c r="A89" s="150">
        <v>7</v>
      </c>
      <c r="B89" s="151">
        <v>1</v>
      </c>
      <c r="C89" s="152" t="s">
        <v>119</v>
      </c>
      <c r="D89" s="151" t="s">
        <v>244</v>
      </c>
      <c r="E89" s="153" t="s">
        <v>118</v>
      </c>
      <c r="F89" s="154">
        <v>1.2314814814814815E-2</v>
      </c>
      <c r="G89" s="151">
        <v>1</v>
      </c>
      <c r="H89" s="151">
        <v>1</v>
      </c>
      <c r="I89" s="151">
        <v>2</v>
      </c>
      <c r="J89" s="154">
        <v>1.2314814814814815E-2</v>
      </c>
      <c r="K89" s="175">
        <v>90.77</v>
      </c>
      <c r="L89" s="144">
        <f t="shared" si="9"/>
        <v>86.232419669438457</v>
      </c>
    </row>
    <row r="90" spans="1:12" ht="16.5" thickBot="1">
      <c r="A90" s="156">
        <v>8</v>
      </c>
      <c r="B90" s="157">
        <v>2</v>
      </c>
      <c r="C90" s="158" t="s">
        <v>509</v>
      </c>
      <c r="D90" s="157" t="s">
        <v>244</v>
      </c>
      <c r="E90" s="159" t="s">
        <v>510</v>
      </c>
      <c r="F90" s="160">
        <v>1.265162037037037E-2</v>
      </c>
      <c r="G90" s="157">
        <v>1</v>
      </c>
      <c r="H90" s="157">
        <v>3</v>
      </c>
      <c r="I90" s="157">
        <v>4</v>
      </c>
      <c r="J90" s="160">
        <v>1.265162037037037E-2</v>
      </c>
      <c r="K90" s="176">
        <v>87.78</v>
      </c>
      <c r="L90" s="144">
        <f t="shared" si="9"/>
        <v>83.39441535776615</v>
      </c>
    </row>
    <row r="91" spans="1:12" ht="16.5" thickBot="1">
      <c r="A91" s="150">
        <v>9</v>
      </c>
      <c r="B91" s="151">
        <v>1</v>
      </c>
      <c r="C91" s="152" t="s">
        <v>359</v>
      </c>
      <c r="D91" s="151" t="s">
        <v>244</v>
      </c>
      <c r="E91" s="153" t="s">
        <v>360</v>
      </c>
      <c r="F91" s="154">
        <v>1.287962962962963E-2</v>
      </c>
      <c r="G91" s="151">
        <v>3</v>
      </c>
      <c r="H91" s="151">
        <v>4</v>
      </c>
      <c r="I91" s="151">
        <v>7</v>
      </c>
      <c r="J91" s="154">
        <v>1.287962962962963E-2</v>
      </c>
      <c r="K91" s="175">
        <v>85.76</v>
      </c>
      <c r="L91" s="144">
        <f t="shared" si="9"/>
        <v>81.473154706908957</v>
      </c>
    </row>
    <row r="92" spans="1:12" ht="16.5" thickBot="1">
      <c r="A92" s="156">
        <v>10</v>
      </c>
      <c r="B92" s="157">
        <v>1</v>
      </c>
      <c r="C92" s="158" t="s">
        <v>511</v>
      </c>
      <c r="D92" s="157" t="s">
        <v>244</v>
      </c>
      <c r="E92" s="159" t="s">
        <v>379</v>
      </c>
      <c r="F92" s="160">
        <v>1.3158564814814816E-2</v>
      </c>
      <c r="G92" s="157">
        <v>1</v>
      </c>
      <c r="H92" s="157">
        <v>2</v>
      </c>
      <c r="I92" s="157">
        <v>3</v>
      </c>
      <c r="J92" s="160">
        <v>1.3158564814814816E-2</v>
      </c>
      <c r="K92" s="176">
        <v>83.28</v>
      </c>
      <c r="L92" s="144">
        <f t="shared" si="9"/>
        <v>79.122780002053176</v>
      </c>
    </row>
    <row r="93" spans="1:12" ht="16.5" thickBot="1">
      <c r="A93" s="150">
        <v>11</v>
      </c>
      <c r="B93" s="151">
        <v>1</v>
      </c>
      <c r="C93" s="152" t="s">
        <v>512</v>
      </c>
      <c r="D93" s="151" t="s">
        <v>244</v>
      </c>
      <c r="E93" s="153" t="s">
        <v>200</v>
      </c>
      <c r="F93" s="154">
        <v>1.4145833333333335E-2</v>
      </c>
      <c r="G93" s="151">
        <v>3</v>
      </c>
      <c r="H93" s="151">
        <v>2</v>
      </c>
      <c r="I93" s="151">
        <v>5</v>
      </c>
      <c r="J93" s="154">
        <v>1.4145833333333335E-2</v>
      </c>
      <c r="K93" s="175">
        <v>74.53</v>
      </c>
      <c r="L93" s="144">
        <f t="shared" si="9"/>
        <v>70.803818909762853</v>
      </c>
    </row>
    <row r="94" spans="1:12" ht="16.5" thickBot="1">
      <c r="A94" s="156">
        <v>12</v>
      </c>
      <c r="B94" s="157">
        <v>2</v>
      </c>
      <c r="C94" s="158" t="s">
        <v>513</v>
      </c>
      <c r="D94" s="157" t="s">
        <v>244</v>
      </c>
      <c r="E94" s="159" t="s">
        <v>514</v>
      </c>
      <c r="F94" s="160">
        <v>1.439699074074074E-2</v>
      </c>
      <c r="G94" s="157">
        <v>2</v>
      </c>
      <c r="H94" s="157">
        <v>3</v>
      </c>
      <c r="I94" s="157">
        <v>5</v>
      </c>
      <c r="J94" s="160">
        <v>1.439699074074074E-2</v>
      </c>
      <c r="K94" s="176">
        <v>72.3</v>
      </c>
      <c r="L94" s="144">
        <f t="shared" si="9"/>
        <v>68.687506416179062</v>
      </c>
    </row>
    <row r="95" spans="1:12" ht="16.5" thickBot="1">
      <c r="A95" s="162">
        <v>13</v>
      </c>
      <c r="B95" s="163">
        <v>1</v>
      </c>
      <c r="C95" s="164" t="s">
        <v>515</v>
      </c>
      <c r="D95" s="163" t="s">
        <v>244</v>
      </c>
      <c r="E95" s="165" t="s">
        <v>516</v>
      </c>
      <c r="F95" s="166">
        <v>1.5099537037037036E-2</v>
      </c>
      <c r="G95" s="163">
        <v>2</v>
      </c>
      <c r="H95" s="163">
        <v>5</v>
      </c>
      <c r="I95" s="163">
        <v>7</v>
      </c>
      <c r="J95" s="166">
        <v>1.5099537037037036E-2</v>
      </c>
      <c r="K95" s="183">
        <v>66.069999999999993</v>
      </c>
      <c r="L95" s="144">
        <f t="shared" si="9"/>
        <v>62.767682989426156</v>
      </c>
    </row>
  </sheetData>
  <mergeCells count="3">
    <mergeCell ref="A81:C81"/>
    <mergeCell ref="A45:D45"/>
    <mergeCell ref="A1:D1"/>
  </mergeCells>
  <hyperlinks>
    <hyperlink ref="E3" r:id="rId1" location="/kluby/5036" display="https://evidence.biatlon.cz/ - /kluby/5036"/>
    <hyperlink ref="E4" r:id="rId2" location="/kluby/33" display="https://evidence.biatlon.cz/ - /kluby/33"/>
    <hyperlink ref="E5" r:id="rId3" location="/kluby/5030" display="https://evidence.biatlon.cz/ - /kluby/5030"/>
    <hyperlink ref="E6" r:id="rId4" location="/kluby/11" display="https://evidence.biatlon.cz/ - /kluby/11"/>
    <hyperlink ref="E7" r:id="rId5" location="/kluby/73" display="https://evidence.biatlon.cz/ - /kluby/73"/>
    <hyperlink ref="E8" r:id="rId6" location="/kluby/84" display="/kluby/84"/>
    <hyperlink ref="E9" r:id="rId7" location="/kluby/11" display="https://evidence.biatlon.cz/ - /kluby/11"/>
    <hyperlink ref="E10" r:id="rId8" location="/kluby/79" display="https://evidence.biatlon.cz/ - /kluby/79"/>
    <hyperlink ref="E11" r:id="rId9" location="/kluby/46" display="https://evidence.biatlon.cz/ - /kluby/46"/>
    <hyperlink ref="E12" r:id="rId10" location="/kluby/84" display="https://evidence.biatlon.cz/ - /kluby/84"/>
    <hyperlink ref="E13" r:id="rId11" location="/kluby/111" display="https://evidence.biatlon.cz/ - /kluby/111"/>
    <hyperlink ref="E14" r:id="rId12" location="/kluby/11" display="https://evidence.biatlon.cz/ - /kluby/11"/>
    <hyperlink ref="E15" r:id="rId13" location="/kluby/137" display="https://evidence.biatlon.cz/ - /kluby/137"/>
    <hyperlink ref="E16" r:id="rId14" location="/kluby/84" display="https://evidence.biatlon.cz/ - /kluby/84"/>
    <hyperlink ref="E17" r:id="rId15" location="/kluby/137" display="https://evidence.biatlon.cz/ - /kluby/137"/>
    <hyperlink ref="E18" r:id="rId16" location="/kluby/33" display="https://evidence.biatlon.cz/ - /kluby/33"/>
    <hyperlink ref="E19" r:id="rId17" location="/kluby/11" display="https://evidence.biatlon.cz/ - /kluby/11"/>
    <hyperlink ref="E20" r:id="rId18" location="/kluby/5036" display="https://evidence.biatlon.cz/ - /kluby/5036"/>
    <hyperlink ref="E21" r:id="rId19" location="/kluby/33" display="https://evidence.biatlon.cz/ - /kluby/33"/>
    <hyperlink ref="E22" r:id="rId20" location="/kluby/33" display="https://evidence.biatlon.cz/ - /kluby/33"/>
    <hyperlink ref="E23" r:id="rId21" location="/kluby/12" display="https://evidence.biatlon.cz/ - /kluby/12"/>
    <hyperlink ref="E24" r:id="rId22" location="/kluby/11" display="https://evidence.biatlon.cz/ - /kluby/11"/>
    <hyperlink ref="E25" r:id="rId23" location="/kluby/46" display="https://evidence.biatlon.cz/ - /kluby/46"/>
    <hyperlink ref="E26" r:id="rId24" location="/kluby/84" display="https://evidence.biatlon.cz/ - /kluby/84"/>
    <hyperlink ref="E27" r:id="rId25" location="/kluby/5030" display="https://evidence.biatlon.cz/ - /kluby/5030"/>
    <hyperlink ref="E28" r:id="rId26" location="/kluby/33" display="https://evidence.biatlon.cz/ - /kluby/33"/>
    <hyperlink ref="E29" r:id="rId27" location="/kluby/88" display="https://evidence.biatlon.cz/ - /kluby/88"/>
    <hyperlink ref="E30" r:id="rId28" location="/kluby/137" display="https://evidence.biatlon.cz/ - /kluby/137"/>
    <hyperlink ref="E31" r:id="rId29" location="/kluby/199" display="https://evidence.biatlon.cz/ - /kluby/199"/>
    <hyperlink ref="E32" r:id="rId30" location="/kluby/11" display="https://evidence.biatlon.cz/ - /kluby/11"/>
    <hyperlink ref="E33" r:id="rId31" location="/kluby/111" display="https://evidence.biatlon.cz/ - /kluby/111"/>
    <hyperlink ref="E34" r:id="rId32" location="/kluby/198" display="https://evidence.biatlon.cz/ - /kluby/198"/>
    <hyperlink ref="E35" r:id="rId33" location="/kluby/5030" display="https://evidence.biatlon.cz/ - /kluby/5030"/>
    <hyperlink ref="E36" r:id="rId34" location="/kluby/11" display="https://evidence.biatlon.cz/ - /kluby/11"/>
    <hyperlink ref="E37" r:id="rId35" location="/kluby/64" display="https://evidence.biatlon.cz/ - /kluby/64"/>
    <hyperlink ref="E38" r:id="rId36" location="/kluby/64" display="https://evidence.biatlon.cz/ - /kluby/64"/>
    <hyperlink ref="E39" r:id="rId37" location="/kluby/64" display="https://evidence.biatlon.cz/ - /kluby/64"/>
    <hyperlink ref="E40" r:id="rId38" location="/kluby/11" display="https://evidence.biatlon.cz/ - /kluby/11"/>
    <hyperlink ref="E41" r:id="rId39" location="/kluby/84" display="https://evidence.biatlon.cz/ - /kluby/84"/>
    <hyperlink ref="E42" r:id="rId40" location="/kluby/11" display="https://evidence.biatlon.cz/ - /kluby/11"/>
    <hyperlink ref="E47" r:id="rId41" location="/kluby/111" display="https://evidence.biatlon.cz/ - /kluby/111"/>
    <hyperlink ref="E48" r:id="rId42" location="/kluby/33" display="https://evidence.biatlon.cz/ - /kluby/33"/>
    <hyperlink ref="E49" r:id="rId43" location="/kluby/5030" display="https://evidence.biatlon.cz/ - /kluby/5030"/>
    <hyperlink ref="E50" r:id="rId44" location="/kluby/11" display="https://evidence.biatlon.cz/ - /kluby/11"/>
    <hyperlink ref="E51" r:id="rId45" location="/kluby/84" display="https://evidence.biatlon.cz/ - /kluby/84"/>
    <hyperlink ref="E52" r:id="rId46" location="/kluby/137" display="https://evidence.biatlon.cz/ - /kluby/137"/>
    <hyperlink ref="E53" r:id="rId47" location="/kluby/111" display="https://evidence.biatlon.cz/ - /kluby/111"/>
    <hyperlink ref="E54" r:id="rId48" location="/kluby/63" display="https://evidence.biatlon.cz/ - /kluby/63"/>
    <hyperlink ref="E55" r:id="rId49" location="/kluby/5030" display="https://evidence.biatlon.cz/ - /kluby/5030"/>
    <hyperlink ref="E56" r:id="rId50" location="/kluby/33" display="https://evidence.biatlon.cz/ - /kluby/33"/>
    <hyperlink ref="E57" r:id="rId51" location="/kluby/33" display="https://evidence.biatlon.cz/ - /kluby/33"/>
    <hyperlink ref="E58" r:id="rId52" location="/kluby/137" display="https://evidence.biatlon.cz/ - /kluby/137"/>
    <hyperlink ref="E59" r:id="rId53" location="/kluby/137" display="https://evidence.biatlon.cz/ - /kluby/137"/>
    <hyperlink ref="E60" r:id="rId54" location="/kluby/120" display="https://evidence.biatlon.cz/ - /kluby/120"/>
    <hyperlink ref="E61" r:id="rId55" location="/kluby/113" display="https://evidence.biatlon.cz/ - /kluby/113"/>
    <hyperlink ref="E62" r:id="rId56" location="/kluby/137" display="https://evidence.biatlon.cz/ - /kluby/137"/>
    <hyperlink ref="E63" r:id="rId57" location="/kluby/2" display="https://evidence.biatlon.cz/ - /kluby/2"/>
    <hyperlink ref="E64" r:id="rId58" location="/kluby/33" display="https://evidence.biatlon.cz/ - /kluby/33"/>
    <hyperlink ref="E65" r:id="rId59" location="/kluby/198" display="https://evidence.biatlon.cz/ - /kluby/198"/>
    <hyperlink ref="E66" r:id="rId60" location="/kluby/116" display="https://evidence.biatlon.cz/ - /kluby/116"/>
    <hyperlink ref="E67" r:id="rId61" location="/kluby/113" display="https://evidence.biatlon.cz/ - /kluby/113"/>
    <hyperlink ref="E68" r:id="rId62" location="/kluby/5030" display="https://evidence.biatlon.cz/ - /kluby/5030"/>
    <hyperlink ref="E69" r:id="rId63" location="/kluby/33" display="https://evidence.biatlon.cz/ - /kluby/33"/>
    <hyperlink ref="E70" r:id="rId64" location="/kluby/111" display="https://evidence.biatlon.cz/ - /kluby/111"/>
    <hyperlink ref="E71" r:id="rId65" location="/kluby/111" display="https://evidence.biatlon.cz/ - /kluby/111"/>
    <hyperlink ref="E72" r:id="rId66" location="/kluby/116" display="https://evidence.biatlon.cz/ - /kluby/116"/>
    <hyperlink ref="E73" r:id="rId67" location="/kluby/137" display="https://evidence.biatlon.cz/ - /kluby/137"/>
    <hyperlink ref="E74" r:id="rId68" location="/kluby/137" display="https://evidence.biatlon.cz/ - /kluby/137"/>
    <hyperlink ref="E75" r:id="rId69" location="/kluby/113" display="https://evidence.biatlon.cz/ - /kluby/113"/>
    <hyperlink ref="E76" r:id="rId70" location="/kluby/120" display="https://evidence.biatlon.cz/ - /kluby/120"/>
    <hyperlink ref="E77" r:id="rId71" location="/kluby/141" display="https://evidence.biatlon.cz/ - /kluby/141"/>
    <hyperlink ref="E78" r:id="rId72" location="/kluby/111" display="https://evidence.biatlon.cz/ - /kluby/111"/>
    <hyperlink ref="E83" r:id="rId73" location="/kluby/33" display="https://evidence.biatlon.cz/ - /kluby/33"/>
    <hyperlink ref="E84" r:id="rId74" location="/kluby/137" display="https://evidence.biatlon.cz/ - /kluby/137"/>
    <hyperlink ref="E85" r:id="rId75" location="/kluby/198" display="https://evidence.biatlon.cz/ - /kluby/198"/>
    <hyperlink ref="E86" r:id="rId76" location="/kluby/137" display="https://evidence.biatlon.cz/ - /kluby/137"/>
    <hyperlink ref="E87" r:id="rId77" location="/kluby/137" display="https://evidence.biatlon.cz/ - /kluby/137"/>
    <hyperlink ref="E88" r:id="rId78" location="/kluby/2" display="https://evidence.biatlon.cz/ - /kluby/2"/>
    <hyperlink ref="E89" r:id="rId79" location="/kluby/137" display="https://evidence.biatlon.cz/ - /kluby/137"/>
    <hyperlink ref="E90" r:id="rId80" location="/kluby/115" display="https://evidence.biatlon.cz/ - /kluby/115"/>
    <hyperlink ref="E91" r:id="rId81" location="/kluby/204" display="https://evidence.biatlon.cz/ - /kluby/204"/>
    <hyperlink ref="E92" r:id="rId82" location="/kluby/84" display="https://evidence.biatlon.cz/ - /kluby/84"/>
    <hyperlink ref="E93" r:id="rId83" location="/kluby/198" display="https://evidence.biatlon.cz/ - /kluby/198"/>
    <hyperlink ref="E94" r:id="rId84" location="/kluby/201" display="https://evidence.biatlon.cz/ - /kluby/201"/>
    <hyperlink ref="E95" r:id="rId85" location="/kluby/8" display="https://evidence.biatlon.cz/ - /kluby/8"/>
  </hyperlinks>
  <pageMargins left="0.70866141732283472" right="0.70866141732283472" top="0.78740157480314965" bottom="0.78740157480314965" header="0.31496062992125984" footer="0.31496062992125984"/>
  <pageSetup paperSize="9" scale="31" orientation="landscape" verticalDpi="0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</vt:i4>
      </vt:variant>
    </vt:vector>
  </HeadingPairs>
  <TitlesOfParts>
    <vt:vector size="19" baseType="lpstr">
      <vt:lpstr>Jky, dky</vt:lpstr>
      <vt:lpstr>Jři, dci</vt:lpstr>
      <vt:lpstr>MČR MTB Jbc 100b Ž</vt:lpstr>
      <vt:lpstr>MČR MTB Jbc 100b M</vt:lpstr>
      <vt:lpstr>MSJ KL Raubichi</vt:lpstr>
      <vt:lpstr>I.SCM cup KL jři</vt:lpstr>
      <vt:lpstr>I.SCM cup KL Jky</vt:lpstr>
      <vt:lpstr>MČR KL M16 bez Červenky</vt:lpstr>
      <vt:lpstr>MČR LB Sprint</vt:lpstr>
      <vt:lpstr>MČR LB ZHS</vt:lpstr>
      <vt:lpstr>KZ Pokljuka jky 19.10. </vt:lpstr>
      <vt:lpstr>KZ Pokljuka Sprint Jři 19.10.</vt:lpstr>
      <vt:lpstr>KZ Pokljuka Jři 19.10. Stíh.z.</vt:lpstr>
      <vt:lpstr>II.SCM c Dci Rz</vt:lpstr>
      <vt:lpstr>II.SCM c Dky Rz</vt:lpstr>
      <vt:lpstr>II.SCM c Dci Stih.z.</vt:lpstr>
      <vt:lpstr>II.SCM c Dky Stih.z.</vt:lpstr>
      <vt:lpstr>'Jky, dky'!Oblast_tisku</vt:lpstr>
      <vt:lpstr>'Jři, dci'!Oblast_tisku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2019-10-20T10:35:16Z</cp:lastPrinted>
  <dcterms:created xsi:type="dcterms:W3CDTF">2013-07-17T13:51:11Z</dcterms:created>
  <dcterms:modified xsi:type="dcterms:W3CDTF">2019-10-20T11:06:06Z</dcterms:modified>
</cp:coreProperties>
</file>