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Jky, dky" sheetId="2" r:id="rId1"/>
    <sheet name="Jři, dci" sheetId="1" r:id="rId2"/>
    <sheet name="II.SCM c Dci Rz" sheetId="7" r:id="rId3"/>
    <sheet name="II.SCM c Dky Rz" sheetId="8" r:id="rId4"/>
    <sheet name="II.SCM c Dci Stih.z." sheetId="9" r:id="rId5"/>
    <sheet name="II.SCM c Dky Stih.z." sheetId="10" r:id="rId6"/>
    <sheet name="I.SCM c Jbc Dci Rz KL" sheetId="3" r:id="rId7"/>
    <sheet name="I.SCM c Dky Rz KL" sheetId="4" r:id="rId8"/>
    <sheet name="I.SCM c Jbc Dci ZHS B" sheetId="5" r:id="rId9"/>
    <sheet name="I.SCM c Dky ZHS B" sheetId="6" r:id="rId10"/>
  </sheets>
  <definedNames>
    <definedName name="_xlnm.Print_Area" localSheetId="0">'Jky, dky'!$A$1:$P$73</definedName>
    <definedName name="_xlnm.Print_Area" localSheetId="1">'Jři, dci'!$A$1:$P$74</definedName>
  </definedNames>
  <calcPr calcId="125725"/>
</workbook>
</file>

<file path=xl/calcChain.xml><?xml version="1.0" encoding="utf-8"?>
<calcChain xmlns="http://schemas.openxmlformats.org/spreadsheetml/2006/main">
  <c r="L42" i="10"/>
  <c r="M42" s="1"/>
  <c r="L40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L20"/>
  <c r="M20" s="1"/>
  <c r="L19"/>
  <c r="M19" s="1"/>
  <c r="L18"/>
  <c r="M18" s="1"/>
  <c r="L17"/>
  <c r="M17" s="1"/>
  <c r="L16"/>
  <c r="M16" s="1"/>
  <c r="L15"/>
  <c r="M15" s="1"/>
  <c r="L14"/>
  <c r="R40" s="1"/>
  <c r="L13"/>
  <c r="M13" s="1"/>
  <c r="L12"/>
  <c r="P37" s="1"/>
  <c r="L11"/>
  <c r="M11" s="1"/>
  <c r="L10"/>
  <c r="M10" s="1"/>
  <c r="L9"/>
  <c r="M9" s="1"/>
  <c r="L8"/>
  <c r="Q35" s="1"/>
  <c r="L38" i="9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L24"/>
  <c r="M24" s="1"/>
  <c r="L23"/>
  <c r="M23" s="1"/>
  <c r="L22"/>
  <c r="M22" s="1"/>
  <c r="L21"/>
  <c r="M21" s="1"/>
  <c r="M20"/>
  <c r="L20"/>
  <c r="R38" s="1"/>
  <c r="Q19"/>
  <c r="M19"/>
  <c r="L19"/>
  <c r="M18"/>
  <c r="L18"/>
  <c r="M17"/>
  <c r="L17"/>
  <c r="P16"/>
  <c r="M16"/>
  <c r="L16"/>
  <c r="P15"/>
  <c r="M15"/>
  <c r="L15"/>
  <c r="Q14"/>
  <c r="M14"/>
  <c r="L14"/>
  <c r="Q13"/>
  <c r="M13"/>
  <c r="L13"/>
  <c r="Q12"/>
  <c r="M12"/>
  <c r="L12"/>
  <c r="Q11"/>
  <c r="M11"/>
  <c r="L11"/>
  <c r="Q10"/>
  <c r="M10"/>
  <c r="L10"/>
  <c r="O9"/>
  <c r="L9"/>
  <c r="P18" s="1"/>
  <c r="L8"/>
  <c r="Q33" s="1"/>
  <c r="P44" i="8"/>
  <c r="J44"/>
  <c r="O43"/>
  <c r="J43"/>
  <c r="P42"/>
  <c r="J42"/>
  <c r="P41"/>
  <c r="J41"/>
  <c r="N40"/>
  <c r="J40"/>
  <c r="P39"/>
  <c r="J39"/>
  <c r="O38"/>
  <c r="J38"/>
  <c r="N37"/>
  <c r="J37"/>
  <c r="O36"/>
  <c r="J36"/>
  <c r="O35"/>
  <c r="J35"/>
  <c r="N34"/>
  <c r="J34"/>
  <c r="K34" s="1"/>
  <c r="P33"/>
  <c r="J33"/>
  <c r="K33" s="1"/>
  <c r="O32"/>
  <c r="J32"/>
  <c r="K32" s="1"/>
  <c r="P31"/>
  <c r="J31"/>
  <c r="K31" s="1"/>
  <c r="O30"/>
  <c r="J30"/>
  <c r="K30" s="1"/>
  <c r="P29"/>
  <c r="J29"/>
  <c r="K29" s="1"/>
  <c r="P28"/>
  <c r="J28"/>
  <c r="K28" s="1"/>
  <c r="P27"/>
  <c r="J27"/>
  <c r="K27" s="1"/>
  <c r="P26"/>
  <c r="J26"/>
  <c r="K26" s="1"/>
  <c r="P25"/>
  <c r="J25"/>
  <c r="K25" s="1"/>
  <c r="P24"/>
  <c r="J24"/>
  <c r="K24" s="1"/>
  <c r="M23"/>
  <c r="J23"/>
  <c r="K23" s="1"/>
  <c r="M22"/>
  <c r="J22"/>
  <c r="K22" s="1"/>
  <c r="M21"/>
  <c r="J21"/>
  <c r="K21" s="1"/>
  <c r="M20"/>
  <c r="J20"/>
  <c r="K20" s="1"/>
  <c r="M19"/>
  <c r="J19"/>
  <c r="K19" s="1"/>
  <c r="M18"/>
  <c r="J18"/>
  <c r="K18" s="1"/>
  <c r="M17"/>
  <c r="J17"/>
  <c r="K17" s="1"/>
  <c r="M16"/>
  <c r="J16"/>
  <c r="K16" s="1"/>
  <c r="M15"/>
  <c r="J15"/>
  <c r="K15" s="1"/>
  <c r="M14"/>
  <c r="J14"/>
  <c r="K14" s="1"/>
  <c r="M13"/>
  <c r="J13"/>
  <c r="K13" s="1"/>
  <c r="K12"/>
  <c r="J12"/>
  <c r="N17" s="1"/>
  <c r="K11"/>
  <c r="J11"/>
  <c r="K10"/>
  <c r="J10"/>
  <c r="K9"/>
  <c r="J9"/>
  <c r="J8"/>
  <c r="O22" s="1"/>
  <c r="J39" i="7"/>
  <c r="J38"/>
  <c r="J37"/>
  <c r="J36"/>
  <c r="J35"/>
  <c r="J34"/>
  <c r="J33"/>
  <c r="J32"/>
  <c r="J31"/>
  <c r="J30"/>
  <c r="J29"/>
  <c r="J28"/>
  <c r="J27"/>
  <c r="J26"/>
  <c r="J25"/>
  <c r="J24"/>
  <c r="J23"/>
  <c r="K23" s="1"/>
  <c r="J22"/>
  <c r="K22" s="1"/>
  <c r="J21"/>
  <c r="K21" s="1"/>
  <c r="J20"/>
  <c r="K20" s="1"/>
  <c r="J19"/>
  <c r="K19" s="1"/>
  <c r="J18"/>
  <c r="K18" s="1"/>
  <c r="J17"/>
  <c r="K17" s="1"/>
  <c r="J16"/>
  <c r="K16" s="1"/>
  <c r="J15"/>
  <c r="K15" s="1"/>
  <c r="J14"/>
  <c r="K14" s="1"/>
  <c r="J13"/>
  <c r="K13" s="1"/>
  <c r="J12"/>
  <c r="K12" s="1"/>
  <c r="J11"/>
  <c r="K11" s="1"/>
  <c r="J10"/>
  <c r="N35" s="1"/>
  <c r="J9"/>
  <c r="K9" s="1"/>
  <c r="J8"/>
  <c r="M38" s="1"/>
  <c r="M14" i="10" l="1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R41"/>
  <c r="P42"/>
  <c r="M8"/>
  <c r="Q9"/>
  <c r="Q10"/>
  <c r="Q11"/>
  <c r="O41"/>
  <c r="O42"/>
  <c r="O9"/>
  <c r="O10"/>
  <c r="O11"/>
  <c r="O12"/>
  <c r="Q13"/>
  <c r="M41"/>
  <c r="M12"/>
  <c r="O13"/>
  <c r="O14"/>
  <c r="Q15"/>
  <c r="P16"/>
  <c r="Q17"/>
  <c r="Q18"/>
  <c r="Q19"/>
  <c r="Q20"/>
  <c r="P21"/>
  <c r="Q22"/>
  <c r="R23"/>
  <c r="R24"/>
  <c r="Q25"/>
  <c r="P26"/>
  <c r="Q27"/>
  <c r="P28"/>
  <c r="R29"/>
  <c r="R30"/>
  <c r="R31"/>
  <c r="Q32"/>
  <c r="R33"/>
  <c r="Q34"/>
  <c r="R36"/>
  <c r="R38"/>
  <c r="R39"/>
  <c r="M9" i="9"/>
  <c r="O10"/>
  <c r="O11"/>
  <c r="O12"/>
  <c r="O13"/>
  <c r="O14"/>
  <c r="O15"/>
  <c r="O16"/>
  <c r="O17"/>
  <c r="O18"/>
  <c r="O19"/>
  <c r="O20"/>
  <c r="R21"/>
  <c r="R22"/>
  <c r="Q23"/>
  <c r="Q24"/>
  <c r="Q25"/>
  <c r="Q26"/>
  <c r="R27"/>
  <c r="Q28"/>
  <c r="P29"/>
  <c r="Q30"/>
  <c r="R31"/>
  <c r="R32"/>
  <c r="P34"/>
  <c r="P35"/>
  <c r="R36"/>
  <c r="R37"/>
  <c r="O21"/>
  <c r="O22"/>
  <c r="O24"/>
  <c r="O25"/>
  <c r="O26"/>
  <c r="O27"/>
  <c r="O28"/>
  <c r="O29"/>
  <c r="O30"/>
  <c r="O31"/>
  <c r="O32"/>
  <c r="O33"/>
  <c r="O34"/>
  <c r="O35"/>
  <c r="O36"/>
  <c r="O37"/>
  <c r="O38"/>
  <c r="O23"/>
  <c r="P17"/>
  <c r="M24" i="8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O9"/>
  <c r="O10"/>
  <c r="O11"/>
  <c r="K35"/>
  <c r="K36"/>
  <c r="K37"/>
  <c r="K38"/>
  <c r="K39"/>
  <c r="K40"/>
  <c r="K41"/>
  <c r="K42"/>
  <c r="K43"/>
  <c r="K44"/>
  <c r="M9"/>
  <c r="M10"/>
  <c r="M11"/>
  <c r="M12"/>
  <c r="O13"/>
  <c r="O14"/>
  <c r="N15"/>
  <c r="O16"/>
  <c r="O18"/>
  <c r="O19"/>
  <c r="O20"/>
  <c r="O21"/>
  <c r="K25" i="7"/>
  <c r="K27"/>
  <c r="K29"/>
  <c r="K31"/>
  <c r="K33"/>
  <c r="K35"/>
  <c r="K39"/>
  <c r="M9"/>
  <c r="M10"/>
  <c r="N11"/>
  <c r="N12"/>
  <c r="O13"/>
  <c r="N14"/>
  <c r="O15"/>
  <c r="O16"/>
  <c r="O17"/>
  <c r="O18"/>
  <c r="N19"/>
  <c r="O20"/>
  <c r="O21"/>
  <c r="O22"/>
  <c r="K26"/>
  <c r="K28"/>
  <c r="K30"/>
  <c r="K32"/>
  <c r="K34"/>
  <c r="K36"/>
  <c r="K38"/>
  <c r="K10"/>
  <c r="M11"/>
  <c r="M12"/>
  <c r="M13"/>
  <c r="M14"/>
  <c r="M15"/>
  <c r="M16"/>
  <c r="M17"/>
  <c r="M18"/>
  <c r="M19"/>
  <c r="M20"/>
  <c r="M21"/>
  <c r="M22"/>
  <c r="M23"/>
  <c r="P24"/>
  <c r="P25"/>
  <c r="N26"/>
  <c r="N27"/>
  <c r="P28"/>
  <c r="O29"/>
  <c r="O30"/>
  <c r="O31"/>
  <c r="P32"/>
  <c r="P33"/>
  <c r="O34"/>
  <c r="P36"/>
  <c r="P37"/>
  <c r="O38"/>
  <c r="O9"/>
  <c r="K24"/>
  <c r="K37"/>
  <c r="M24"/>
  <c r="M25"/>
  <c r="M26"/>
  <c r="M27"/>
  <c r="M28"/>
  <c r="M29"/>
  <c r="M30"/>
  <c r="M31"/>
  <c r="M32"/>
  <c r="M33"/>
  <c r="M34"/>
  <c r="M35"/>
  <c r="M36"/>
  <c r="M37"/>
  <c r="P25" i="2" l="1"/>
  <c r="O25"/>
  <c r="O73" i="1"/>
  <c r="O72"/>
  <c r="O70"/>
  <c r="O68"/>
  <c r="O69"/>
  <c r="O66"/>
  <c r="O74"/>
  <c r="O64"/>
  <c r="O65"/>
  <c r="O71"/>
  <c r="O67"/>
  <c r="O63"/>
  <c r="O62"/>
  <c r="O61"/>
  <c r="O59"/>
  <c r="O60"/>
  <c r="O58"/>
  <c r="O57"/>
  <c r="O54"/>
  <c r="O53"/>
  <c r="O51"/>
  <c r="O52"/>
  <c r="O49"/>
  <c r="O48"/>
  <c r="O42"/>
  <c r="O47"/>
  <c r="O36"/>
  <c r="O50"/>
  <c r="O41"/>
  <c r="O46"/>
  <c r="O45"/>
  <c r="O43"/>
  <c r="O40"/>
  <c r="O44"/>
  <c r="O39"/>
  <c r="O38"/>
  <c r="O37"/>
  <c r="O35"/>
  <c r="O34"/>
  <c r="O31"/>
  <c r="O30"/>
  <c r="O26"/>
  <c r="O23"/>
  <c r="O14"/>
  <c r="O29"/>
  <c r="O28"/>
  <c r="O27"/>
  <c r="O19"/>
  <c r="O15"/>
  <c r="O25"/>
  <c r="O24"/>
  <c r="O22"/>
  <c r="O21"/>
  <c r="O18"/>
  <c r="O17"/>
  <c r="O20"/>
  <c r="O16"/>
  <c r="O13"/>
  <c r="O71" i="2"/>
  <c r="O70"/>
  <c r="O72"/>
  <c r="O69"/>
  <c r="O65"/>
  <c r="O68"/>
  <c r="O67"/>
  <c r="O66"/>
  <c r="O73"/>
  <c r="O64"/>
  <c r="O63"/>
  <c r="O74"/>
  <c r="O62"/>
  <c r="O61"/>
  <c r="O59"/>
  <c r="O60"/>
  <c r="O57"/>
  <c r="O58"/>
  <c r="O52"/>
  <c r="O53"/>
  <c r="O51"/>
  <c r="O49"/>
  <c r="O46"/>
  <c r="O48"/>
  <c r="O50"/>
  <c r="O45"/>
  <c r="O44"/>
  <c r="O39"/>
  <c r="O37"/>
  <c r="O40"/>
  <c r="O42"/>
  <c r="O47"/>
  <c r="O43"/>
  <c r="O54"/>
  <c r="O36"/>
  <c r="O34"/>
  <c r="O33"/>
  <c r="O35"/>
  <c r="O38"/>
  <c r="O31"/>
  <c r="O32"/>
  <c r="O41"/>
  <c r="O24"/>
  <c r="O26"/>
  <c r="O28"/>
  <c r="O27"/>
  <c r="O22"/>
  <c r="O21"/>
  <c r="O23"/>
  <c r="O20"/>
  <c r="O16"/>
  <c r="O19"/>
  <c r="O17"/>
  <c r="O14"/>
  <c r="O18"/>
  <c r="O15"/>
  <c r="O13"/>
  <c r="P74" i="1"/>
  <c r="P62" i="2"/>
  <c r="P72"/>
  <c r="P74"/>
  <c r="P73"/>
  <c r="P67"/>
  <c r="P64"/>
  <c r="P57"/>
  <c r="P71"/>
  <c r="P66"/>
  <c r="P65"/>
  <c r="P70"/>
  <c r="P69"/>
  <c r="P58"/>
  <c r="P63"/>
  <c r="P68"/>
  <c r="P59"/>
  <c r="P61"/>
  <c r="P60"/>
  <c r="P53"/>
  <c r="P52"/>
  <c r="P31"/>
  <c r="P54"/>
  <c r="P39"/>
  <c r="P42"/>
  <c r="P48"/>
  <c r="P47"/>
  <c r="P50"/>
  <c r="P40"/>
  <c r="P51"/>
  <c r="P49"/>
  <c r="P34"/>
  <c r="P32"/>
  <c r="P44"/>
  <c r="P41"/>
  <c r="P36"/>
  <c r="P38"/>
  <c r="P37"/>
  <c r="P43"/>
  <c r="P45"/>
  <c r="P46"/>
  <c r="P33"/>
  <c r="P35"/>
  <c r="P26"/>
  <c r="P28"/>
  <c r="P24"/>
  <c r="P21"/>
  <c r="P20"/>
  <c r="P16"/>
  <c r="P22"/>
  <c r="P23"/>
  <c r="P27"/>
  <c r="P14"/>
  <c r="P17"/>
  <c r="P18"/>
  <c r="P15"/>
  <c r="P19"/>
  <c r="P13"/>
  <c r="P70" i="1"/>
  <c r="P73"/>
  <c r="P71"/>
  <c r="P72"/>
  <c r="P63"/>
  <c r="P60"/>
  <c r="P64"/>
  <c r="P59"/>
  <c r="P62"/>
  <c r="P61"/>
  <c r="P69"/>
  <c r="P68"/>
  <c r="P67"/>
  <c r="P66"/>
  <c r="P65"/>
  <c r="P58"/>
  <c r="P57"/>
  <c r="P54"/>
  <c r="P51"/>
  <c r="P41"/>
  <c r="P43"/>
  <c r="P52"/>
  <c r="P48"/>
  <c r="P47"/>
  <c r="P46"/>
  <c r="P35"/>
  <c r="P53"/>
  <c r="P49"/>
  <c r="P42"/>
  <c r="P50"/>
  <c r="P36"/>
  <c r="P45"/>
  <c r="P40"/>
  <c r="P39"/>
  <c r="P44"/>
  <c r="P38"/>
  <c r="P37"/>
  <c r="P34"/>
  <c r="P31"/>
  <c r="P30"/>
  <c r="P26"/>
  <c r="P29"/>
  <c r="P28"/>
  <c r="P14"/>
  <c r="P15"/>
  <c r="P19"/>
  <c r="P24"/>
  <c r="P21"/>
  <c r="P22"/>
  <c r="P23"/>
  <c r="P27"/>
  <c r="P25"/>
  <c r="P18"/>
  <c r="P17"/>
  <c r="P13"/>
  <c r="P20"/>
  <c r="L40" i="5"/>
  <c r="M40" s="1"/>
  <c r="L39"/>
  <c r="M39" s="1"/>
  <c r="L38"/>
  <c r="M38" s="1"/>
  <c r="L37"/>
  <c r="M37" s="1"/>
  <c r="L36"/>
  <c r="M36" s="1"/>
  <c r="L35"/>
  <c r="M35" s="1"/>
  <c r="L34"/>
  <c r="M34" s="1"/>
  <c r="L33"/>
  <c r="M33" s="1"/>
  <c r="L32"/>
  <c r="M32" s="1"/>
  <c r="L31"/>
  <c r="M31" s="1"/>
  <c r="L30"/>
  <c r="M30" s="1"/>
  <c r="L29"/>
  <c r="M29" s="1"/>
  <c r="L28"/>
  <c r="M28" s="1"/>
  <c r="L27"/>
  <c r="M27" s="1"/>
  <c r="L26"/>
  <c r="M26" s="1"/>
  <c r="L25"/>
  <c r="M25" s="1"/>
  <c r="M24"/>
  <c r="L24"/>
  <c r="Q40" s="1"/>
  <c r="P23"/>
  <c r="M23"/>
  <c r="L23"/>
  <c r="M22"/>
  <c r="L22"/>
  <c r="P21"/>
  <c r="M21"/>
  <c r="L21"/>
  <c r="P20"/>
  <c r="M20"/>
  <c r="L20"/>
  <c r="M19"/>
  <c r="L19"/>
  <c r="P18"/>
  <c r="M18"/>
  <c r="L18"/>
  <c r="P17"/>
  <c r="M17"/>
  <c r="L17"/>
  <c r="O16"/>
  <c r="M16"/>
  <c r="L16"/>
  <c r="O15"/>
  <c r="M15"/>
  <c r="L15"/>
  <c r="O14"/>
  <c r="M14"/>
  <c r="L14"/>
  <c r="P13"/>
  <c r="M13"/>
  <c r="L13"/>
  <c r="O12"/>
  <c r="M12"/>
  <c r="L12"/>
  <c r="O11"/>
  <c r="M11"/>
  <c r="L11"/>
  <c r="O10"/>
  <c r="M10"/>
  <c r="L10"/>
  <c r="N9"/>
  <c r="L9"/>
  <c r="O22" s="1"/>
  <c r="L8"/>
  <c r="P35" s="1"/>
  <c r="Q37" i="6"/>
  <c r="L37"/>
  <c r="M37" s="1"/>
  <c r="Q36"/>
  <c r="L36"/>
  <c r="M36" s="1"/>
  <c r="Q35"/>
  <c r="N35"/>
  <c r="L35"/>
  <c r="M35" s="1"/>
  <c r="P34"/>
  <c r="N34"/>
  <c r="L34"/>
  <c r="M34" s="1"/>
  <c r="Q33"/>
  <c r="N33"/>
  <c r="L33"/>
  <c r="M33" s="1"/>
  <c r="Q32"/>
  <c r="N32"/>
  <c r="L32"/>
  <c r="M32" s="1"/>
  <c r="P31"/>
  <c r="N31"/>
  <c r="L31"/>
  <c r="M31" s="1"/>
  <c r="P30"/>
  <c r="N30"/>
  <c r="L30"/>
  <c r="M30" s="1"/>
  <c r="P29"/>
  <c r="N29"/>
  <c r="L29"/>
  <c r="M29" s="1"/>
  <c r="Q28"/>
  <c r="N28"/>
  <c r="L28"/>
  <c r="M28" s="1"/>
  <c r="P27"/>
  <c r="N27"/>
  <c r="L27"/>
  <c r="M27" s="1"/>
  <c r="P26"/>
  <c r="N26"/>
  <c r="L26"/>
  <c r="M26" s="1"/>
  <c r="Q25"/>
  <c r="N25"/>
  <c r="L25"/>
  <c r="M25" s="1"/>
  <c r="P24"/>
  <c r="N24"/>
  <c r="L24"/>
  <c r="M24" s="1"/>
  <c r="P23"/>
  <c r="N23"/>
  <c r="L23"/>
  <c r="M23" s="1"/>
  <c r="O22"/>
  <c r="N22"/>
  <c r="L22"/>
  <c r="M22" s="1"/>
  <c r="P21"/>
  <c r="N21"/>
  <c r="L21"/>
  <c r="M21" s="1"/>
  <c r="Q20"/>
  <c r="N20"/>
  <c r="L20"/>
  <c r="M20" s="1"/>
  <c r="Q19"/>
  <c r="N19"/>
  <c r="L19"/>
  <c r="M19" s="1"/>
  <c r="P18"/>
  <c r="N18"/>
  <c r="L18"/>
  <c r="M18" s="1"/>
  <c r="P17"/>
  <c r="N17"/>
  <c r="L17"/>
  <c r="M17" s="1"/>
  <c r="P16"/>
  <c r="N16"/>
  <c r="L16"/>
  <c r="M16" s="1"/>
  <c r="Q15"/>
  <c r="N15"/>
  <c r="L15"/>
  <c r="M15" s="1"/>
  <c r="P14"/>
  <c r="N14"/>
  <c r="L14"/>
  <c r="M14" s="1"/>
  <c r="O13"/>
  <c r="N13"/>
  <c r="L13"/>
  <c r="M13" s="1"/>
  <c r="P12"/>
  <c r="N12"/>
  <c r="L12"/>
  <c r="M12" s="1"/>
  <c r="N11"/>
  <c r="M11"/>
  <c r="L11"/>
  <c r="N10"/>
  <c r="M10"/>
  <c r="L10"/>
  <c r="M9"/>
  <c r="L9"/>
  <c r="Q10" s="1"/>
  <c r="L8"/>
  <c r="N37" s="1"/>
  <c r="J43" i="3"/>
  <c r="K43" s="1"/>
  <c r="J42"/>
  <c r="K42" s="1"/>
  <c r="J41"/>
  <c r="K41" s="1"/>
  <c r="J40"/>
  <c r="K40" s="1"/>
  <c r="J39"/>
  <c r="K39" s="1"/>
  <c r="J38"/>
  <c r="K38" s="1"/>
  <c r="J37"/>
  <c r="K37" s="1"/>
  <c r="J36"/>
  <c r="K36" s="1"/>
  <c r="J35"/>
  <c r="K35" s="1"/>
  <c r="J34"/>
  <c r="K34" s="1"/>
  <c r="J33"/>
  <c r="K33" s="1"/>
  <c r="J32"/>
  <c r="K32" s="1"/>
  <c r="J31"/>
  <c r="K31" s="1"/>
  <c r="J30"/>
  <c r="K30" s="1"/>
  <c r="J29"/>
  <c r="K29" s="1"/>
  <c r="J28"/>
  <c r="K28" s="1"/>
  <c r="K27"/>
  <c r="J27"/>
  <c r="O43" s="1"/>
  <c r="N26"/>
  <c r="K26"/>
  <c r="J26"/>
  <c r="M25"/>
  <c r="K25"/>
  <c r="J25"/>
  <c r="N24"/>
  <c r="K24"/>
  <c r="J24"/>
  <c r="N23"/>
  <c r="K23"/>
  <c r="J23"/>
  <c r="N22"/>
  <c r="K22"/>
  <c r="J22"/>
  <c r="N21"/>
  <c r="K21"/>
  <c r="J21"/>
  <c r="M20"/>
  <c r="K20"/>
  <c r="J20"/>
  <c r="N19"/>
  <c r="K19"/>
  <c r="L18"/>
  <c r="J18"/>
  <c r="K18" s="1"/>
  <c r="L17"/>
  <c r="J17"/>
  <c r="K17" s="1"/>
  <c r="L16"/>
  <c r="J16"/>
  <c r="K16" s="1"/>
  <c r="L15"/>
  <c r="J15"/>
  <c r="K15" s="1"/>
  <c r="L14"/>
  <c r="J14"/>
  <c r="K14" s="1"/>
  <c r="L13"/>
  <c r="J13"/>
  <c r="K13" s="1"/>
  <c r="L12"/>
  <c r="J12"/>
  <c r="K12" s="1"/>
  <c r="L11"/>
  <c r="J11"/>
  <c r="K11" s="1"/>
  <c r="L10"/>
  <c r="J10"/>
  <c r="K10" s="1"/>
  <c r="K9"/>
  <c r="J9"/>
  <c r="N18" s="1"/>
  <c r="K8"/>
  <c r="J8"/>
  <c r="M17" s="1"/>
  <c r="J39" i="4"/>
  <c r="K39" s="1"/>
  <c r="J38"/>
  <c r="K38" s="1"/>
  <c r="J37"/>
  <c r="K37" s="1"/>
  <c r="J36"/>
  <c r="K36" s="1"/>
  <c r="J35"/>
  <c r="K35" s="1"/>
  <c r="J33"/>
  <c r="O33" s="1"/>
  <c r="J32"/>
  <c r="K32" s="1"/>
  <c r="O31"/>
  <c r="J31"/>
  <c r="K31" s="1"/>
  <c r="J30"/>
  <c r="K30" s="1"/>
  <c r="O29"/>
  <c r="J29"/>
  <c r="K29" s="1"/>
  <c r="J28"/>
  <c r="K28" s="1"/>
  <c r="O27"/>
  <c r="J27"/>
  <c r="K27" s="1"/>
  <c r="O26"/>
  <c r="J26"/>
  <c r="K26" s="1"/>
  <c r="O25"/>
  <c r="J25"/>
  <c r="K25" s="1"/>
  <c r="N24"/>
  <c r="J24"/>
  <c r="K24" s="1"/>
  <c r="O23"/>
  <c r="J23"/>
  <c r="K23" s="1"/>
  <c r="N22"/>
  <c r="J22"/>
  <c r="K22" s="1"/>
  <c r="N21"/>
  <c r="J21"/>
  <c r="K21" s="1"/>
  <c r="N20"/>
  <c r="J20"/>
  <c r="K20" s="1"/>
  <c r="N19"/>
  <c r="J19"/>
  <c r="K19" s="1"/>
  <c r="N18"/>
  <c r="J18"/>
  <c r="K18" s="1"/>
  <c r="N17"/>
  <c r="J17"/>
  <c r="K17" s="1"/>
  <c r="N16"/>
  <c r="J16"/>
  <c r="K16" s="1"/>
  <c r="N15"/>
  <c r="J15"/>
  <c r="K15" s="1"/>
  <c r="N14"/>
  <c r="J14"/>
  <c r="K14" s="1"/>
  <c r="M13"/>
  <c r="J13"/>
  <c r="K13" s="1"/>
  <c r="L12"/>
  <c r="J12"/>
  <c r="O38" s="1"/>
  <c r="L11"/>
  <c r="J11"/>
  <c r="M10"/>
  <c r="L10"/>
  <c r="J10"/>
  <c r="K9"/>
  <c r="J9"/>
  <c r="M32" s="1"/>
  <c r="J8"/>
  <c r="N30" s="1"/>
  <c r="P16" i="1" l="1"/>
  <c r="M9" i="5"/>
  <c r="N10"/>
  <c r="N11"/>
  <c r="N12"/>
  <c r="N13"/>
  <c r="N14"/>
  <c r="N15"/>
  <c r="N16"/>
  <c r="N17"/>
  <c r="N18"/>
  <c r="N19"/>
  <c r="N20"/>
  <c r="N21"/>
  <c r="N22"/>
  <c r="N23"/>
  <c r="N24"/>
  <c r="Q25"/>
  <c r="P26"/>
  <c r="P27"/>
  <c r="P28"/>
  <c r="P29"/>
  <c r="P30"/>
  <c r="Q31"/>
  <c r="P32"/>
  <c r="O33"/>
  <c r="Q34"/>
  <c r="Q36"/>
  <c r="Q37"/>
  <c r="Q38"/>
  <c r="Q39"/>
  <c r="N25"/>
  <c r="N26"/>
  <c r="N27"/>
  <c r="N28"/>
  <c r="N29"/>
  <c r="N30"/>
  <c r="N31"/>
  <c r="N32"/>
  <c r="N33"/>
  <c r="N34"/>
  <c r="N35"/>
  <c r="N36"/>
  <c r="N37"/>
  <c r="N38"/>
  <c r="N39"/>
  <c r="N40"/>
  <c r="O19"/>
  <c r="N36" i="6"/>
  <c r="N9"/>
  <c r="L19" i="3"/>
  <c r="L20"/>
  <c r="L21"/>
  <c r="L22"/>
  <c r="L23"/>
  <c r="L24"/>
  <c r="L25"/>
  <c r="L26"/>
  <c r="L27"/>
  <c r="N28"/>
  <c r="O29"/>
  <c r="N30"/>
  <c r="M31"/>
  <c r="O32"/>
  <c r="N33"/>
  <c r="N34"/>
  <c r="O35"/>
  <c r="O36"/>
  <c r="O37"/>
  <c r="O38"/>
  <c r="O39"/>
  <c r="O40"/>
  <c r="O41"/>
  <c r="O42"/>
  <c r="L28"/>
  <c r="L29"/>
  <c r="L30"/>
  <c r="L31"/>
  <c r="L32"/>
  <c r="L33"/>
  <c r="L34"/>
  <c r="L35"/>
  <c r="L36"/>
  <c r="L37"/>
  <c r="L38"/>
  <c r="L39"/>
  <c r="L40"/>
  <c r="L41"/>
  <c r="L42"/>
  <c r="L43"/>
  <c r="L9"/>
  <c r="M10"/>
  <c r="M11"/>
  <c r="N12"/>
  <c r="N13"/>
  <c r="M14"/>
  <c r="N15"/>
  <c r="M16"/>
  <c r="K10" i="4"/>
  <c r="K11"/>
  <c r="K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N34"/>
  <c r="O35"/>
  <c r="O36"/>
  <c r="O37"/>
  <c r="N39"/>
  <c r="K8"/>
  <c r="K33"/>
  <c r="L34"/>
  <c r="L35"/>
  <c r="L36"/>
  <c r="L37"/>
  <c r="L38"/>
  <c r="L39"/>
  <c r="L9"/>
  <c r="N11"/>
  <c r="K34"/>
  <c r="N28"/>
</calcChain>
</file>

<file path=xl/sharedStrings.xml><?xml version="1.0" encoding="utf-8"?>
<sst xmlns="http://schemas.openxmlformats.org/spreadsheetml/2006/main" count="2037" uniqueCount="443">
  <si>
    <t>Rz</t>
  </si>
  <si>
    <t>Stíh.z.</t>
  </si>
  <si>
    <t xml:space="preserve">Rz </t>
  </si>
  <si>
    <t>Celkem body</t>
  </si>
  <si>
    <t>dorci B:</t>
  </si>
  <si>
    <t>dorci A:</t>
  </si>
  <si>
    <t>junioři:</t>
  </si>
  <si>
    <t>dorky B:</t>
  </si>
  <si>
    <t>dorky 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</si>
  <si>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</si>
  <si>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</si>
  <si>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</si>
  <si>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</si>
  <si>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</si>
  <si>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</si>
  <si>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</si>
  <si>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</si>
  <si>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</si>
  <si>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</si>
  <si>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</si>
  <si>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</si>
  <si>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</si>
  <si>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Letohrad</t>
  </si>
  <si>
    <t>Jilemnice</t>
  </si>
  <si>
    <t>Suchá Petra</t>
  </si>
  <si>
    <t>Teplá Eliška</t>
  </si>
  <si>
    <t>Smetanová Barbora</t>
  </si>
  <si>
    <t>14.</t>
  </si>
  <si>
    <t>15.</t>
  </si>
  <si>
    <t>16.</t>
  </si>
  <si>
    <t>Karlík Mikuláš</t>
  </si>
  <si>
    <t>Hornig Vítězslav</t>
  </si>
  <si>
    <t>Hájek Matěj</t>
  </si>
  <si>
    <t>Pajer Lukáš</t>
  </si>
  <si>
    <t>Hrouda Václav</t>
  </si>
  <si>
    <t>Volek David</t>
  </si>
  <si>
    <t>1)</t>
  </si>
  <si>
    <t>2)</t>
  </si>
  <si>
    <t>3)</t>
  </si>
  <si>
    <t>4)</t>
  </si>
  <si>
    <t>NMnM</t>
  </si>
  <si>
    <t>Hermann Matěj</t>
  </si>
  <si>
    <t>Kánský Petr</t>
  </si>
  <si>
    <t>17.</t>
  </si>
  <si>
    <t>Soukup Ondřej</t>
  </si>
  <si>
    <t>Chmelík Jiří</t>
  </si>
  <si>
    <t>Tomášek Jiří</t>
  </si>
  <si>
    <t>Gregor Tomáš</t>
  </si>
  <si>
    <t>3) KL MČR Let.</t>
  </si>
  <si>
    <t>Dusilová Karolína</t>
  </si>
  <si>
    <t>Voborníková Tereza</t>
  </si>
  <si>
    <t>Macková Veronika</t>
  </si>
  <si>
    <t>Franzová Emma</t>
  </si>
  <si>
    <t>Franzová Hana</t>
  </si>
  <si>
    <t>Chlupová Adéla</t>
  </si>
  <si>
    <t>SG Jbc</t>
  </si>
  <si>
    <t>18.</t>
  </si>
  <si>
    <t>19.</t>
  </si>
  <si>
    <t>juniorky:</t>
  </si>
  <si>
    <t>20.</t>
  </si>
  <si>
    <t>Bartůňková Andrea</t>
  </si>
  <si>
    <t>Babánková Bára</t>
  </si>
  <si>
    <t>21.</t>
  </si>
  <si>
    <t>Žváček Vladimír</t>
  </si>
  <si>
    <t>Kabrda Josef</t>
  </si>
  <si>
    <t>Valíček Robert</t>
  </si>
  <si>
    <t>Palla Martin</t>
  </si>
  <si>
    <t>22.</t>
  </si>
  <si>
    <t>Šilarová Michaela</t>
  </si>
  <si>
    <t>Jandová Tereza</t>
  </si>
  <si>
    <t>Zapletal Jakub</t>
  </si>
  <si>
    <t>Žitná Tereza</t>
  </si>
  <si>
    <t>Kocián Jakub</t>
  </si>
  <si>
    <t>5)</t>
  </si>
  <si>
    <t>1) MTB Jbc</t>
  </si>
  <si>
    <t>Štvrtecký Jakub</t>
  </si>
  <si>
    <t>(6 startů)</t>
  </si>
  <si>
    <t>Mareček Jonáš</t>
  </si>
  <si>
    <t>Abrahám Luděk</t>
  </si>
  <si>
    <t>Pokorný Miloš</t>
  </si>
  <si>
    <t>Kudrnáč Jakub</t>
  </si>
  <si>
    <t>Saska Matěj</t>
  </si>
  <si>
    <t>Lušovský Jan</t>
  </si>
  <si>
    <t>SKP Kornpitz</t>
  </si>
  <si>
    <t>Trejbalová Renáta</t>
  </si>
  <si>
    <t>Křižovičová Martina</t>
  </si>
  <si>
    <t>Svobodová Agáta</t>
  </si>
  <si>
    <t>Grusz Marek</t>
  </si>
  <si>
    <t>Martínek Aleš</t>
  </si>
  <si>
    <t>Ryšánek Nick</t>
  </si>
  <si>
    <t>Ondřejka Jiří</t>
  </si>
  <si>
    <t>DNS</t>
  </si>
  <si>
    <t>Petříková Michaela</t>
  </si>
  <si>
    <t>Svrčková Julie</t>
  </si>
  <si>
    <t>Elicerová Kateřina</t>
  </si>
  <si>
    <t>ZHS</t>
  </si>
  <si>
    <t>DNF</t>
  </si>
  <si>
    <t>Hemplová Jindřiška</t>
  </si>
  <si>
    <t>Svítil Michal</t>
  </si>
  <si>
    <t>Benešová Tereza</t>
  </si>
  <si>
    <t>MČR v biatlonu na horských kolech Jablonec n.N. (Rz)</t>
  </si>
  <si>
    <t>MČR  KL Letohrad (Rz, Stíh.z.)</t>
  </si>
  <si>
    <t>Do celkového součtu počítáno 6 nejl.závodů z 9 startů. V případě jakékoliv změny II.kola v Jbc bude klíč upraven.</t>
  </si>
  <si>
    <t xml:space="preserve">Pozn.: </t>
  </si>
  <si>
    <t>I. SCM cup  Jablonec nad Nisou</t>
  </si>
  <si>
    <t>26.10. 2017 Rychlostní závod   KL 6km L,S (r. 2003 beze zbraně), start 15:00</t>
  </si>
  <si>
    <t>14st.C., polojasno, mírný vítr, místy mokro</t>
  </si>
  <si>
    <t xml:space="preserve">Dorostenci + junioři </t>
  </si>
  <si>
    <t>body</t>
  </si>
  <si>
    <t>Poř.:</t>
  </si>
  <si>
    <t>nar.</t>
  </si>
  <si>
    <r>
      <t xml:space="preserve">SCM </t>
    </r>
    <r>
      <rPr>
        <b/>
        <sz val="12"/>
        <rFont val="Calibri"/>
        <family val="2"/>
        <charset val="238"/>
      </rPr>
      <t>(klub)</t>
    </r>
  </si>
  <si>
    <t>kat.</t>
  </si>
  <si>
    <t>čas startu</t>
  </si>
  <si>
    <t>čas cíl</t>
  </si>
  <si>
    <t>L</t>
  </si>
  <si>
    <t>S</t>
  </si>
  <si>
    <t>výsl.čas</t>
  </si>
  <si>
    <t>ztráta</t>
  </si>
  <si>
    <t>Celkem</t>
  </si>
  <si>
    <t>jky</t>
  </si>
  <si>
    <t>dky B</t>
  </si>
  <si>
    <t>dky A</t>
  </si>
  <si>
    <t>Dky B</t>
  </si>
  <si>
    <t>Jky</t>
  </si>
  <si>
    <t>Polednová Klára</t>
  </si>
  <si>
    <t>4</t>
  </si>
  <si>
    <t>5</t>
  </si>
  <si>
    <t xml:space="preserve">Hendrychová Anežka </t>
  </si>
  <si>
    <t>Dky A</t>
  </si>
  <si>
    <t xml:space="preserve">Dusilová Karolína  </t>
  </si>
  <si>
    <t>8-9</t>
  </si>
  <si>
    <t>Grossmannová Tereza</t>
  </si>
  <si>
    <t>Let</t>
  </si>
  <si>
    <t xml:space="preserve">Trejbalová Renata </t>
  </si>
  <si>
    <t>Jil</t>
  </si>
  <si>
    <t>Hanušová Štěpánka</t>
  </si>
  <si>
    <t>Masaříková Gabriela</t>
  </si>
  <si>
    <t>Tužová Barbora</t>
  </si>
  <si>
    <t>Bergerová Magdalena</t>
  </si>
  <si>
    <t>Kubíčková Nikita</t>
  </si>
  <si>
    <t>Gotvaldová Kateřina</t>
  </si>
  <si>
    <t>Doležalová Zuzana</t>
  </si>
  <si>
    <t>Pavlů Kateřina</t>
  </si>
  <si>
    <t>Tomášková Veronika</t>
  </si>
  <si>
    <t xml:space="preserve">Bártová Lenka </t>
  </si>
  <si>
    <t>Špinarová Karolína</t>
  </si>
  <si>
    <t>Kašparová Michaela</t>
  </si>
  <si>
    <t>Orálková Kamila</t>
  </si>
  <si>
    <t>Oklamčáková Anna</t>
  </si>
  <si>
    <t>Rambová Nina</t>
  </si>
  <si>
    <t>Bergerová Veronika</t>
  </si>
  <si>
    <t xml:space="preserve">Benešová Nella </t>
  </si>
  <si>
    <t>Mikysková Svatava</t>
  </si>
  <si>
    <t xml:space="preserve">Martinková Monika </t>
  </si>
  <si>
    <t>32</t>
  </si>
  <si>
    <t>St.č.6</t>
  </si>
  <si>
    <t>přir. 2´ neodjeté TK</t>
  </si>
  <si>
    <t>25.8. 2018 Rychlostní závod   KL 7,5km L,S (r. 2003 beze zbraně), start 15:40</t>
  </si>
  <si>
    <t>jři</t>
  </si>
  <si>
    <t>dci B</t>
  </si>
  <si>
    <t>dci A</t>
  </si>
  <si>
    <t>Jři</t>
  </si>
  <si>
    <t xml:space="preserve">Abrahám Luděk </t>
  </si>
  <si>
    <t>Dci B</t>
  </si>
  <si>
    <t>Mánek Jiří</t>
  </si>
  <si>
    <t>Babánek Adam</t>
  </si>
  <si>
    <t>Kaplan Jáchym</t>
  </si>
  <si>
    <t>Šuba Dalibor</t>
  </si>
  <si>
    <t>Semirád Jan</t>
  </si>
  <si>
    <t>Dci A</t>
  </si>
  <si>
    <t>Hasman Marek</t>
  </si>
  <si>
    <t>Zaoral Michal</t>
  </si>
  <si>
    <t>23-24</t>
  </si>
  <si>
    <t>Mikšík Matěj</t>
  </si>
  <si>
    <t>Hák Petr - Vrchlabí</t>
  </si>
  <si>
    <t>Netrval Jakub</t>
  </si>
  <si>
    <t>Kohout Jakub</t>
  </si>
  <si>
    <t>Költö Matěj Theo</t>
  </si>
  <si>
    <t>Harcula Michal</t>
  </si>
  <si>
    <t xml:space="preserve">Palla František </t>
  </si>
  <si>
    <t>23</t>
  </si>
  <si>
    <t>Machač Šimon</t>
  </si>
  <si>
    <t>33</t>
  </si>
  <si>
    <t xml:space="preserve">Smetana Prokop  </t>
  </si>
  <si>
    <t>Řezáč Tomáš</t>
  </si>
  <si>
    <t>Bryscejn Ondřej</t>
  </si>
  <si>
    <t>Hermann Jakub</t>
  </si>
  <si>
    <t>upadlo kolečko</t>
  </si>
  <si>
    <t>I. SCM cup Jablonec nad Nisou</t>
  </si>
  <si>
    <t>26.8. 2018  Masstart      Běh  6km LLSS    start 10:30, starty ve 2  vlnách á 1´30"</t>
  </si>
  <si>
    <t xml:space="preserve">13 st.C., polojasno, střední proměnlivý vítr, sucho </t>
  </si>
  <si>
    <t xml:space="preserve">Dorostenky + juniorky </t>
  </si>
  <si>
    <t>Poř.</t>
  </si>
  <si>
    <t>26.8. 2018  Masstart      Běh  7,5km L,L,S,S   start 9:45, starty ve 2  vlnách á 1´30"</t>
  </si>
  <si>
    <t>Dorostenci + junioři</t>
  </si>
  <si>
    <t>7-8</t>
  </si>
  <si>
    <t>26-27</t>
  </si>
  <si>
    <t xml:space="preserve">16.6.           </t>
  </si>
  <si>
    <t xml:space="preserve">25.-26.8. </t>
  </si>
  <si>
    <t xml:space="preserve">1.-2.9. </t>
  </si>
  <si>
    <t xml:space="preserve">29.-30.9. </t>
  </si>
  <si>
    <t>MČR LB NMnM (Rz, ZHS)</t>
  </si>
  <si>
    <t xml:space="preserve">20.-21.10. </t>
  </si>
  <si>
    <t xml:space="preserve">Sport § Freizeit  SCM cup 2018 -   juniorky, dorostenky </t>
  </si>
  <si>
    <t>JKY</t>
  </si>
  <si>
    <t>SKPKornspitz</t>
  </si>
  <si>
    <t>SK NMNM</t>
  </si>
  <si>
    <t>Žůrková Anna</t>
  </si>
  <si>
    <t>SG JBC</t>
  </si>
  <si>
    <t>Svobodová Eliška</t>
  </si>
  <si>
    <t>DKB</t>
  </si>
  <si>
    <t>Křižovičová Iva</t>
  </si>
  <si>
    <t>DKA</t>
  </si>
  <si>
    <t>Dušková Anna</t>
  </si>
  <si>
    <t>Durdová Michaela</t>
  </si>
  <si>
    <t>Kapslovna</t>
  </si>
  <si>
    <t>Zástavová Eliška</t>
  </si>
  <si>
    <t>Benešová Nella</t>
  </si>
  <si>
    <t>Hůrková Johanka</t>
  </si>
  <si>
    <t>Strakonice</t>
  </si>
  <si>
    <t>Martinková Monika</t>
  </si>
  <si>
    <t>Hendrychová Anežka</t>
  </si>
  <si>
    <t>Köhlerová Eliška</t>
  </si>
  <si>
    <t>DRB</t>
  </si>
  <si>
    <t>Mánek Ondřej</t>
  </si>
  <si>
    <t>Tatran</t>
  </si>
  <si>
    <t>DRA</t>
  </si>
  <si>
    <t>Vondráček Jakub</t>
  </si>
  <si>
    <t>Smetana Prokop</t>
  </si>
  <si>
    <t>SK Rover</t>
  </si>
  <si>
    <t>Hák Petr</t>
  </si>
  <si>
    <t>Palla František</t>
  </si>
  <si>
    <t>Halenkovice</t>
  </si>
  <si>
    <t>Dvořák Martin</t>
  </si>
  <si>
    <t>Hanslian Ondřej</t>
  </si>
  <si>
    <t>Veselý Jaroslav</t>
  </si>
  <si>
    <t>Ptáček Matěj</t>
  </si>
  <si>
    <t>JUN</t>
  </si>
  <si>
    <t>Slavík Vojtěch</t>
  </si>
  <si>
    <t xml:space="preserve">Chlupová Adéla </t>
  </si>
  <si>
    <t xml:space="preserve">Rambová Nina </t>
  </si>
  <si>
    <t xml:space="preserve">Mikyska Tomáš </t>
  </si>
  <si>
    <t xml:space="preserve">Hrouda Václav </t>
  </si>
  <si>
    <t xml:space="preserve">Mánek Jiří </t>
  </si>
  <si>
    <t xml:space="preserve">Zapletal Jakub </t>
  </si>
  <si>
    <t xml:space="preserve">Kudrnáč Jakub </t>
  </si>
  <si>
    <t xml:space="preserve">Kaplan Jáchym </t>
  </si>
  <si>
    <t xml:space="preserve">Kohout Jakub </t>
  </si>
  <si>
    <t>4) MČR LB NMnM</t>
  </si>
  <si>
    <t>ZHS/Stíh.z.</t>
  </si>
  <si>
    <r>
      <t xml:space="preserve">2) KL,B Jbc/ </t>
    </r>
    <r>
      <rPr>
        <b/>
        <sz val="12"/>
        <color rgb="FF0000FF"/>
        <rFont val="Calibri"/>
        <family val="2"/>
        <charset val="238"/>
        <scheme val="minor"/>
      </rPr>
      <t>MSJ NM</t>
    </r>
  </si>
  <si>
    <r>
      <t>ZHS/</t>
    </r>
    <r>
      <rPr>
        <sz val="12"/>
        <color rgb="FF0000FF"/>
        <rFont val="Calibri"/>
        <family val="2"/>
        <charset val="238"/>
        <scheme val="minor"/>
      </rPr>
      <t>Stíh.z.</t>
    </r>
  </si>
  <si>
    <t>DSQ</t>
  </si>
  <si>
    <t>Průměr</t>
  </si>
  <si>
    <t>9 startů</t>
  </si>
  <si>
    <t>Honzejková Lucie</t>
  </si>
  <si>
    <t xml:space="preserve">Paulů Zuzana </t>
  </si>
  <si>
    <t>23.</t>
  </si>
  <si>
    <t>Elán Zruč</t>
  </si>
  <si>
    <t xml:space="preserve">Nyklesová Karolína </t>
  </si>
  <si>
    <t xml:space="preserve">Motlová Lucie </t>
  </si>
  <si>
    <t>24.</t>
  </si>
  <si>
    <t xml:space="preserve">Novotná Veronika </t>
  </si>
  <si>
    <t xml:space="preserve">Drbohlav Matěj </t>
  </si>
  <si>
    <t>*96,03</t>
  </si>
  <si>
    <t>*93,59</t>
  </si>
  <si>
    <t>*84,51</t>
  </si>
  <si>
    <t>*69,29</t>
  </si>
  <si>
    <t>*81,03</t>
  </si>
  <si>
    <t>*95,64</t>
  </si>
  <si>
    <t>*82,03</t>
  </si>
  <si>
    <t>*81,58</t>
  </si>
  <si>
    <t>*85,93</t>
  </si>
  <si>
    <t>*77,36</t>
  </si>
  <si>
    <t>*77,09</t>
  </si>
  <si>
    <t>*63,41</t>
  </si>
  <si>
    <t>*93,48</t>
  </si>
  <si>
    <t>*90,83</t>
  </si>
  <si>
    <t>*89,47</t>
  </si>
  <si>
    <t>*79,99</t>
  </si>
  <si>
    <t>*74,94</t>
  </si>
  <si>
    <t>*92,92</t>
  </si>
  <si>
    <t>*80,99</t>
  </si>
  <si>
    <t>*85,16</t>
  </si>
  <si>
    <t>*68,69</t>
  </si>
  <si>
    <t>*86,96</t>
  </si>
  <si>
    <t>*88,88</t>
  </si>
  <si>
    <t>*85,54</t>
  </si>
  <si>
    <t>*85,31</t>
  </si>
  <si>
    <t>*79,76</t>
  </si>
  <si>
    <t>*81,98</t>
  </si>
  <si>
    <t>*84,34</t>
  </si>
  <si>
    <t>*76,16</t>
  </si>
  <si>
    <t>*75,64</t>
  </si>
  <si>
    <t>*76,57</t>
  </si>
  <si>
    <t>*80,27</t>
  </si>
  <si>
    <t>*75,97</t>
  </si>
  <si>
    <t>*66,73</t>
  </si>
  <si>
    <t>*76,34</t>
  </si>
  <si>
    <t>*77,5</t>
  </si>
  <si>
    <t>*63,11</t>
  </si>
  <si>
    <r>
      <t xml:space="preserve">I.kolo SCM cup KL,B Jbc / </t>
    </r>
    <r>
      <rPr>
        <b/>
        <sz val="12"/>
        <color rgb="FF0000FF"/>
        <rFont val="Calibri"/>
        <family val="2"/>
        <charset val="238"/>
        <scheme val="minor"/>
      </rPr>
      <t xml:space="preserve">MSJ KL NMnM (Rz, Stíh.z.) </t>
    </r>
  </si>
  <si>
    <r>
      <t xml:space="preserve">2) KL,B Jbc / </t>
    </r>
    <r>
      <rPr>
        <b/>
        <sz val="12"/>
        <color rgb="FF0000FF"/>
        <rFont val="Calibri"/>
        <family val="2"/>
        <charset val="238"/>
        <scheme val="minor"/>
      </rPr>
      <t>MSJ NM</t>
    </r>
  </si>
  <si>
    <r>
      <t xml:space="preserve">5) KL Jil </t>
    </r>
    <r>
      <rPr>
        <b/>
        <sz val="12"/>
        <color rgb="FF0000FF"/>
        <rFont val="Calibri"/>
        <family val="2"/>
        <charset val="238"/>
        <scheme val="minor"/>
      </rPr>
      <t>/ Poklj.</t>
    </r>
  </si>
  <si>
    <t>*85,62</t>
  </si>
  <si>
    <t>*81,8</t>
  </si>
  <si>
    <t>*88,97</t>
  </si>
  <si>
    <t>*95,36</t>
  </si>
  <si>
    <t>*98,32</t>
  </si>
  <si>
    <t>*95,61</t>
  </si>
  <si>
    <t>*95,8</t>
  </si>
  <si>
    <t>*94,59</t>
  </si>
  <si>
    <t>*99,03</t>
  </si>
  <si>
    <t>*84,4</t>
  </si>
  <si>
    <t>*89,73</t>
  </si>
  <si>
    <t>*81,07</t>
  </si>
  <si>
    <t>*83,53</t>
  </si>
  <si>
    <t>*84,28</t>
  </si>
  <si>
    <t>*83,45</t>
  </si>
  <si>
    <t>*69,98</t>
  </si>
  <si>
    <t>*74,48</t>
  </si>
  <si>
    <t>*83,49</t>
  </si>
  <si>
    <t>*88,67</t>
  </si>
  <si>
    <t>*81,85</t>
  </si>
  <si>
    <t>*83,02</t>
  </si>
  <si>
    <t>*86,17</t>
  </si>
  <si>
    <t>*81,33</t>
  </si>
  <si>
    <t>*78,63</t>
  </si>
  <si>
    <t>*80,02</t>
  </si>
  <si>
    <t>*74,38</t>
  </si>
  <si>
    <t>*69,1</t>
  </si>
  <si>
    <t>*64,11</t>
  </si>
  <si>
    <t>*95,18</t>
  </si>
  <si>
    <t>*95,59</t>
  </si>
  <si>
    <t>*91,7</t>
  </si>
  <si>
    <t xml:space="preserve">Sport § Freizeit  SCM cup 2018 -   junioři, dorostenci </t>
  </si>
  <si>
    <t>*84,36</t>
  </si>
  <si>
    <t xml:space="preserve">Bártová Valérie </t>
  </si>
  <si>
    <t>*88,94</t>
  </si>
  <si>
    <t>*86,76</t>
  </si>
  <si>
    <t>*77,94</t>
  </si>
  <si>
    <t>*86,95</t>
  </si>
  <si>
    <t>*86,11</t>
  </si>
  <si>
    <t>*77,53</t>
  </si>
  <si>
    <t>*85,38</t>
  </si>
  <si>
    <t>*81,54</t>
  </si>
  <si>
    <t>*78,68</t>
  </si>
  <si>
    <t>*87,32</t>
  </si>
  <si>
    <t>*84</t>
  </si>
  <si>
    <t>*81,69</t>
  </si>
  <si>
    <t>*81,77</t>
  </si>
  <si>
    <t>*79,94</t>
  </si>
  <si>
    <t>*80,36</t>
  </si>
  <si>
    <t>*82,93</t>
  </si>
  <si>
    <t>*78,45</t>
  </si>
  <si>
    <t>*66,4</t>
  </si>
  <si>
    <t>*89,6</t>
  </si>
  <si>
    <t>*87,36</t>
  </si>
  <si>
    <t>*83,9</t>
  </si>
  <si>
    <t>*79,51</t>
  </si>
  <si>
    <t>*79,44</t>
  </si>
  <si>
    <t>*93,19</t>
  </si>
  <si>
    <t>*89,88</t>
  </si>
  <si>
    <t>*85,78</t>
  </si>
  <si>
    <t>*87,19</t>
  </si>
  <si>
    <t>*86,28</t>
  </si>
  <si>
    <t>*86,91</t>
  </si>
  <si>
    <t>*84,56</t>
  </si>
  <si>
    <t>*80,01</t>
  </si>
  <si>
    <t>*85,68</t>
  </si>
  <si>
    <t>*78,87</t>
  </si>
  <si>
    <t>*77,61</t>
  </si>
  <si>
    <t>*74,97</t>
  </si>
  <si>
    <t>*69,31</t>
  </si>
  <si>
    <t>*65,22</t>
  </si>
  <si>
    <t>*96,07</t>
  </si>
  <si>
    <t>*96,31</t>
  </si>
  <si>
    <t>*94,38</t>
  </si>
  <si>
    <t>*88,4</t>
  </si>
  <si>
    <t>*85,74</t>
  </si>
  <si>
    <t>*77,43</t>
  </si>
  <si>
    <t>*80,76</t>
  </si>
  <si>
    <t>*85,82</t>
  </si>
  <si>
    <t>*82,86</t>
  </si>
  <si>
    <t>*92,32</t>
  </si>
  <si>
    <t>*88,39</t>
  </si>
  <si>
    <t>*89,83</t>
  </si>
  <si>
    <t>*88,7</t>
  </si>
  <si>
    <t>*81,14</t>
  </si>
  <si>
    <t>*84,61</t>
  </si>
  <si>
    <t>*81,68</t>
  </si>
  <si>
    <t>*85,4</t>
  </si>
  <si>
    <t>*81,19</t>
  </si>
  <si>
    <t>*81,23</t>
  </si>
  <si>
    <t>*83,09</t>
  </si>
  <si>
    <t>*69,8</t>
  </si>
  <si>
    <t>*93,34</t>
  </si>
  <si>
    <t>*86,83</t>
  </si>
  <si>
    <t>*83,91</t>
  </si>
  <si>
    <t>*76,22</t>
  </si>
  <si>
    <t>*81,22</t>
  </si>
  <si>
    <t>*82,57</t>
  </si>
  <si>
    <t>*79,59</t>
  </si>
  <si>
    <t>*77,25</t>
  </si>
  <si>
    <t>*84,03</t>
  </si>
  <si>
    <t>*72,26</t>
  </si>
  <si>
    <t>*75,33</t>
  </si>
  <si>
    <t>*96,88</t>
  </si>
  <si>
    <t>*87,83</t>
  </si>
  <si>
    <t xml:space="preserve">Do celkového součtu počítáno 6 nejl.závodů z 9 startů. </t>
  </si>
  <si>
    <r>
      <t xml:space="preserve">II.kolo SCM cup KL Jilemnice (Rz, Stíh.z.) / </t>
    </r>
    <r>
      <rPr>
        <b/>
        <sz val="12"/>
        <color rgb="FF0000FF"/>
        <rFont val="Calibri"/>
        <family val="2"/>
        <charset val="238"/>
        <scheme val="minor"/>
      </rPr>
      <t>KZ RDJ KL Pokljuka</t>
    </r>
  </si>
  <si>
    <r>
      <t xml:space="preserve">II.kolo SCM cup KL Jilemnice (Rz, Stíh.z.) / </t>
    </r>
    <r>
      <rPr>
        <b/>
        <sz val="12"/>
        <color rgb="FF0000FF"/>
        <rFont val="Calibri"/>
        <family val="2"/>
        <charset val="238"/>
        <scheme val="minor"/>
      </rPr>
      <t>KZ RDJ KL Pokljuka (Rz, Stíh.z.)</t>
    </r>
  </si>
  <si>
    <t>*99,48</t>
  </si>
  <si>
    <t>II. SCM cup KL  Jilemnice</t>
  </si>
  <si>
    <r>
      <t xml:space="preserve">20.10. 2018  Rychlostní závod        7,5km L,S  </t>
    </r>
    <r>
      <rPr>
        <sz val="14"/>
        <rFont val="Calibri"/>
        <family val="2"/>
        <charset val="238"/>
        <scheme val="minor"/>
      </rPr>
      <t xml:space="preserve">(červená L, červená+modrá S, červená Cíl),    </t>
    </r>
    <r>
      <rPr>
        <b/>
        <sz val="14"/>
        <rFont val="Calibri"/>
        <family val="2"/>
        <charset val="238"/>
        <scheme val="minor"/>
      </rPr>
      <t>start 15:55 hod., IS=20"</t>
    </r>
  </si>
  <si>
    <t>12 st.C., polojasno, sucho, studený proměnlivý vítr</t>
  </si>
  <si>
    <t>Junioři + dorostenci</t>
  </si>
  <si>
    <t>St.č.</t>
  </si>
  <si>
    <t>jméno</t>
  </si>
  <si>
    <t>kategorie</t>
  </si>
  <si>
    <t>SCM</t>
  </si>
  <si>
    <t xml:space="preserve">Přirážka </t>
  </si>
  <si>
    <t>celkem</t>
  </si>
  <si>
    <t>2</t>
  </si>
  <si>
    <t>0</t>
  </si>
  <si>
    <t>1</t>
  </si>
  <si>
    <t>3</t>
  </si>
  <si>
    <t xml:space="preserve">DSQ </t>
  </si>
  <si>
    <t xml:space="preserve">Bryscejn Ondřej - diskvalifikace - nedodržení pořadí tratí </t>
  </si>
  <si>
    <r>
      <t xml:space="preserve">20.10. 2018   Rychlostní závod        6km L,S  </t>
    </r>
    <r>
      <rPr>
        <sz val="14"/>
        <rFont val="Calibri"/>
        <family val="2"/>
        <charset val="238"/>
        <scheme val="minor"/>
      </rPr>
      <t xml:space="preserve">(červená L, červená S, zelená Cíl),    </t>
    </r>
    <r>
      <rPr>
        <b/>
        <sz val="14"/>
        <rFont val="Calibri"/>
        <family val="2"/>
        <charset val="238"/>
        <scheme val="minor"/>
      </rPr>
      <t>start 15:15 hod., IS=20"</t>
    </r>
  </si>
  <si>
    <t>15 st.C., polojasno, sucho,  studený proměnlivý vítr</t>
  </si>
  <si>
    <t>Juniorky + dorostenky</t>
  </si>
  <si>
    <t>22-23</t>
  </si>
  <si>
    <r>
      <t xml:space="preserve">21.10. 2018  Stíhací závod        10km LLSS  </t>
    </r>
    <r>
      <rPr>
        <sz val="14"/>
        <rFont val="Calibri"/>
        <family val="2"/>
        <charset val="238"/>
        <scheme val="minor"/>
      </rPr>
      <t xml:space="preserve">(červená L, červená L, červená S, zelená S, zelená Cíl),    </t>
    </r>
    <r>
      <rPr>
        <b/>
        <sz val="14"/>
        <rFont val="Calibri"/>
        <family val="2"/>
        <charset val="238"/>
        <scheme val="minor"/>
      </rPr>
      <t>start 10:15 hod., IS=5"</t>
    </r>
  </si>
  <si>
    <t>12 st.C., polojano, mírný proměnlivý vítr</t>
  </si>
  <si>
    <t>Junioři + Dorostenci</t>
  </si>
  <si>
    <t>klub</t>
  </si>
  <si>
    <t xml:space="preserve">S </t>
  </si>
  <si>
    <t>Přirážka</t>
  </si>
  <si>
    <r>
      <t xml:space="preserve">21.10. 2018  Stíhací závod        7,5km LLSS  </t>
    </r>
    <r>
      <rPr>
        <sz val="14"/>
        <rFont val="Calibri"/>
        <family val="2"/>
        <charset val="238"/>
        <scheme val="minor"/>
      </rPr>
      <t xml:space="preserve">(zelená L, zelená L, fialová S, fialová S, fialová Cíl),    </t>
    </r>
    <r>
      <rPr>
        <b/>
        <sz val="14"/>
        <rFont val="Calibri"/>
        <family val="2"/>
        <charset val="238"/>
        <scheme val="minor"/>
      </rPr>
      <t>start 11:05 hod., IS=5"</t>
    </r>
  </si>
  <si>
    <t>Juniorky + Dorostenky</t>
  </si>
  <si>
    <t>2´TK</t>
  </si>
</sst>
</file>

<file path=xl/styles.xml><?xml version="1.0" encoding="utf-8"?>
<styleSheet xmlns="http://schemas.openxmlformats.org/spreadsheetml/2006/main">
  <numFmts count="2">
    <numFmt numFmtId="43" formatCode="_-* #,##0.00\ _K_č_-;\-* #,##0.00\ _K_č_-;_-* &quot;-&quot;??\ _K_č_-;_-@_-"/>
    <numFmt numFmtId="164" formatCode="#,##0.00\ _K_č"/>
  </numFmts>
  <fonts count="43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2"/>
      <name val="Calibri"/>
      <family val="2"/>
      <charset val="238"/>
    </font>
    <font>
      <b/>
      <u/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b/>
      <i/>
      <sz val="12"/>
      <color rgb="FF00B050"/>
      <name val="Calibri"/>
      <family val="2"/>
      <charset val="238"/>
      <scheme val="minor"/>
    </font>
    <font>
      <b/>
      <i/>
      <sz val="12"/>
      <color rgb="FF0000FF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2"/>
      <color rgb="FF00B050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sz val="12"/>
      <color rgb="FF0000FF"/>
      <name val="Calibri"/>
      <family val="2"/>
      <charset val="238"/>
    </font>
    <font>
      <sz val="12"/>
      <color indexed="12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u/>
      <sz val="11"/>
      <color theme="10"/>
      <name val="Calibri"/>
      <family val="2"/>
      <charset val="238"/>
    </font>
    <font>
      <sz val="11"/>
      <name val="Arial"/>
      <family val="2"/>
      <charset val="238"/>
    </font>
    <font>
      <u/>
      <sz val="1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rgb="FF00B050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4"/>
      <color rgb="FF00B05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99FF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</cellStyleXfs>
  <cellXfs count="308">
    <xf numFmtId="0" fontId="0" fillId="0" borderId="0" xfId="0"/>
    <xf numFmtId="0" fontId="2" fillId="0" borderId="0" xfId="0" applyFont="1" applyFill="1" applyBorder="1" applyAlignment="1"/>
    <xf numFmtId="0" fontId="4" fillId="0" borderId="0" xfId="0" applyFont="1" applyBorder="1" applyAlignment="1"/>
    <xf numFmtId="0" fontId="4" fillId="0" borderId="0" xfId="0" applyFont="1" applyFill="1" applyBorder="1" applyAlignment="1"/>
    <xf numFmtId="2" fontId="5" fillId="0" borderId="0" xfId="0" applyNumberFormat="1" applyFont="1" applyFill="1" applyBorder="1" applyAlignment="1">
      <alignment horizontal="center"/>
    </xf>
    <xf numFmtId="0" fontId="8" fillId="0" borderId="0" xfId="0" applyFont="1" applyFill="1" applyBorder="1" applyAlignment="1"/>
    <xf numFmtId="0" fontId="5" fillId="0" borderId="0" xfId="0" applyFont="1" applyFill="1" applyBorder="1" applyAlignment="1"/>
    <xf numFmtId="0" fontId="3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/>
    <xf numFmtId="0" fontId="5" fillId="0" borderId="0" xfId="0" applyFont="1" applyBorder="1" applyAlignment="1">
      <alignment horizontal="center"/>
    </xf>
    <xf numFmtId="2" fontId="9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wrapText="1"/>
    </xf>
    <xf numFmtId="0" fontId="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center"/>
    </xf>
    <xf numFmtId="0" fontId="3" fillId="0" borderId="0" xfId="0" applyFont="1" applyBorder="1"/>
    <xf numFmtId="0" fontId="13" fillId="0" borderId="0" xfId="0" applyFont="1" applyBorder="1" applyAlignment="1"/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0" xfId="0" applyFont="1" applyBorder="1"/>
    <xf numFmtId="0" fontId="14" fillId="0" borderId="0" xfId="0" applyFont="1" applyBorder="1" applyAlignment="1"/>
    <xf numFmtId="2" fontId="15" fillId="0" borderId="0" xfId="0" applyNumberFormat="1" applyFont="1" applyBorder="1" applyAlignment="1"/>
    <xf numFmtId="2" fontId="16" fillId="0" borderId="0" xfId="0" applyNumberFormat="1" applyFont="1" applyBorder="1" applyAlignment="1">
      <alignment horizontal="center"/>
    </xf>
    <xf numFmtId="2" fontId="16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2" fontId="9" fillId="0" borderId="0" xfId="0" applyNumberFormat="1" applyFont="1" applyBorder="1"/>
    <xf numFmtId="2" fontId="9" fillId="0" borderId="0" xfId="0" applyNumberFormat="1" applyFont="1" applyBorder="1" applyAlignment="1">
      <alignment horizontal="center"/>
    </xf>
    <xf numFmtId="2" fontId="16" fillId="0" borderId="0" xfId="0" applyNumberFormat="1" applyFont="1" applyBorder="1"/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9" fillId="0" borderId="0" xfId="0" applyFont="1" applyBorder="1" applyAlignment="1"/>
    <xf numFmtId="0" fontId="2" fillId="2" borderId="0" xfId="0" applyFont="1" applyFill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>
      <alignment horizontal="center"/>
    </xf>
    <xf numFmtId="0" fontId="9" fillId="0" borderId="0" xfId="0" applyFont="1" applyBorder="1"/>
    <xf numFmtId="49" fontId="2" fillId="0" borderId="2" xfId="0" applyNumberFormat="1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47" fontId="3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7" fontId="2" fillId="0" borderId="3" xfId="0" applyNumberFormat="1" applyFont="1" applyBorder="1" applyAlignment="1">
      <alignment horizontal="center"/>
    </xf>
    <xf numFmtId="47" fontId="2" fillId="0" borderId="4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3" fillId="0" borderId="6" xfId="0" applyFont="1" applyFill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47" fontId="3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7" fontId="2" fillId="0" borderId="6" xfId="0" applyNumberFormat="1" applyFont="1" applyBorder="1" applyAlignment="1">
      <alignment horizontal="center"/>
    </xf>
    <xf numFmtId="47" fontId="2" fillId="0" borderId="7" xfId="0" applyNumberFormat="1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0" fontId="2" fillId="0" borderId="0" xfId="0" applyFont="1" applyBorder="1" applyAlignment="1"/>
    <xf numFmtId="0" fontId="21" fillId="0" borderId="6" xfId="0" applyFont="1" applyFill="1" applyBorder="1" applyAlignment="1">
      <alignment horizontal="left"/>
    </xf>
    <xf numFmtId="0" fontId="21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left"/>
    </xf>
    <xf numFmtId="0" fontId="21" fillId="0" borderId="6" xfId="0" applyFont="1" applyBorder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10" fillId="0" borderId="6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10" fillId="0" borderId="6" xfId="0" applyFont="1" applyFill="1" applyBorder="1" applyAlignment="1"/>
    <xf numFmtId="2" fontId="19" fillId="0" borderId="0" xfId="0" applyNumberFormat="1" applyFont="1" applyBorder="1" applyAlignment="1">
      <alignment horizontal="center"/>
    </xf>
    <xf numFmtId="2" fontId="18" fillId="0" borderId="0" xfId="0" applyNumberFormat="1" applyFont="1" applyBorder="1" applyAlignment="1">
      <alignment horizontal="center"/>
    </xf>
    <xf numFmtId="0" fontId="22" fillId="0" borderId="6" xfId="0" applyFont="1" applyFill="1" applyBorder="1" applyAlignment="1">
      <alignment horizontal="left"/>
    </xf>
    <xf numFmtId="0" fontId="22" fillId="0" borderId="6" xfId="0" applyFont="1" applyFill="1" applyBorder="1" applyAlignment="1">
      <alignment horizontal="center"/>
    </xf>
    <xf numFmtId="0" fontId="22" fillId="0" borderId="6" xfId="0" applyFont="1" applyFill="1" applyBorder="1" applyAlignment="1"/>
    <xf numFmtId="49" fontId="2" fillId="0" borderId="8" xfId="0" applyNumberFormat="1" applyFont="1" applyBorder="1" applyAlignment="1">
      <alignment horizontal="center"/>
    </xf>
    <xf numFmtId="0" fontId="10" fillId="0" borderId="9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47" fontId="3" fillId="0" borderId="9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7" fontId="2" fillId="0" borderId="9" xfId="0" applyNumberFormat="1" applyFont="1" applyBorder="1" applyAlignment="1">
      <alignment horizontal="center"/>
    </xf>
    <xf numFmtId="47" fontId="2" fillId="0" borderId="10" xfId="0" applyNumberFormat="1" applyFont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>
      <alignment horizontal="center"/>
    </xf>
    <xf numFmtId="0" fontId="23" fillId="0" borderId="6" xfId="0" applyFont="1" applyFill="1" applyBorder="1" applyAlignment="1">
      <alignment horizontal="left"/>
    </xf>
    <xf numFmtId="0" fontId="23" fillId="0" borderId="6" xfId="0" applyFont="1" applyFill="1" applyBorder="1" applyAlignment="1">
      <alignment horizontal="center"/>
    </xf>
    <xf numFmtId="0" fontId="22" fillId="0" borderId="9" xfId="0" applyFont="1" applyFill="1" applyBorder="1" applyAlignment="1">
      <alignment horizontal="left"/>
    </xf>
    <xf numFmtId="0" fontId="22" fillId="0" borderId="9" xfId="0" applyFont="1" applyFill="1" applyBorder="1" applyAlignment="1">
      <alignment horizontal="center"/>
    </xf>
    <xf numFmtId="0" fontId="21" fillId="0" borderId="9" xfId="0" applyFont="1" applyBorder="1" applyAlignment="1">
      <alignment horizontal="left"/>
    </xf>
    <xf numFmtId="0" fontId="21" fillId="0" borderId="9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7" fontId="3" fillId="0" borderId="0" xfId="0" applyNumberFormat="1" applyFont="1" applyBorder="1" applyAlignment="1">
      <alignment horizontal="center"/>
    </xf>
    <xf numFmtId="47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13" fillId="0" borderId="0" xfId="0" applyFont="1" applyBorder="1"/>
    <xf numFmtId="0" fontId="24" fillId="0" borderId="0" xfId="0" applyFont="1" applyBorder="1"/>
    <xf numFmtId="0" fontId="25" fillId="0" borderId="0" xfId="0" applyFont="1" applyBorder="1"/>
    <xf numFmtId="2" fontId="26" fillId="0" borderId="0" xfId="0" applyNumberFormat="1" applyFont="1" applyBorder="1" applyAlignment="1">
      <alignment horizontal="center"/>
    </xf>
    <xf numFmtId="0" fontId="27" fillId="0" borderId="0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1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2" fontId="18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5" fontId="3" fillId="0" borderId="3" xfId="0" applyNumberFormat="1" applyFont="1" applyBorder="1" applyAlignment="1">
      <alignment horizontal="center"/>
    </xf>
    <xf numFmtId="45" fontId="2" fillId="0" borderId="3" xfId="0" applyNumberFormat="1" applyFont="1" applyBorder="1" applyAlignment="1">
      <alignment horizontal="center"/>
    </xf>
    <xf numFmtId="45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5" fontId="3" fillId="0" borderId="6" xfId="0" applyNumberFormat="1" applyFont="1" applyBorder="1" applyAlignment="1">
      <alignment horizontal="center"/>
    </xf>
    <xf numFmtId="45" fontId="2" fillId="0" borderId="6" xfId="0" applyNumberFormat="1" applyFont="1" applyBorder="1" applyAlignment="1">
      <alignment horizontal="center"/>
    </xf>
    <xf numFmtId="45" fontId="2" fillId="0" borderId="7" xfId="0" applyNumberFormat="1" applyFont="1" applyBorder="1" applyAlignment="1">
      <alignment horizontal="center"/>
    </xf>
    <xf numFmtId="2" fontId="6" fillId="0" borderId="0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1" fillId="0" borderId="13" xfId="0" applyFont="1" applyFill="1" applyBorder="1" applyAlignment="1">
      <alignment horizontal="left"/>
    </xf>
    <xf numFmtId="0" fontId="21" fillId="0" borderId="13" xfId="0" applyFont="1" applyFill="1" applyBorder="1" applyAlignment="1">
      <alignment horizontal="center"/>
    </xf>
    <xf numFmtId="0" fontId="21" fillId="0" borderId="13" xfId="0" applyFont="1" applyBorder="1" applyAlignment="1">
      <alignment horizontal="left"/>
    </xf>
    <xf numFmtId="0" fontId="21" fillId="0" borderId="13" xfId="0" applyFont="1" applyBorder="1" applyAlignment="1">
      <alignment horizontal="center"/>
    </xf>
    <xf numFmtId="45" fontId="3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45" fontId="2" fillId="0" borderId="13" xfId="0" applyNumberFormat="1" applyFont="1" applyBorder="1" applyAlignment="1">
      <alignment horizontal="center"/>
    </xf>
    <xf numFmtId="45" fontId="2" fillId="0" borderId="14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center"/>
    </xf>
    <xf numFmtId="45" fontId="3" fillId="0" borderId="9" xfId="0" applyNumberFormat="1" applyFont="1" applyBorder="1" applyAlignment="1">
      <alignment horizontal="center"/>
    </xf>
    <xf numFmtId="45" fontId="2" fillId="0" borderId="9" xfId="0" applyNumberFormat="1" applyFont="1" applyBorder="1" applyAlignment="1">
      <alignment horizontal="center"/>
    </xf>
    <xf numFmtId="45" fontId="2" fillId="0" borderId="10" xfId="0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0" fillId="0" borderId="3" xfId="0" applyFont="1" applyFill="1" applyBorder="1" applyAlignment="1"/>
    <xf numFmtId="0" fontId="3" fillId="0" borderId="6" xfId="0" applyFont="1" applyBorder="1"/>
    <xf numFmtId="0" fontId="3" fillId="0" borderId="13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left"/>
    </xf>
    <xf numFmtId="0" fontId="3" fillId="0" borderId="13" xfId="0" applyFont="1" applyBorder="1" applyAlignment="1">
      <alignment horizontal="center"/>
    </xf>
    <xf numFmtId="45" fontId="3" fillId="0" borderId="0" xfId="0" applyNumberFormat="1" applyFont="1" applyBorder="1" applyAlignment="1">
      <alignment horizontal="center"/>
    </xf>
    <xf numFmtId="45" fontId="2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0" xfId="0" applyFont="1" applyFill="1" applyAlignment="1"/>
    <xf numFmtId="2" fontId="2" fillId="4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/>
    <xf numFmtId="2" fontId="5" fillId="4" borderId="0" xfId="0" applyNumberFormat="1" applyFont="1" applyFill="1" applyBorder="1" applyAlignment="1">
      <alignment horizontal="center"/>
    </xf>
    <xf numFmtId="2" fontId="2" fillId="4" borderId="0" xfId="0" applyNumberFormat="1" applyFont="1" applyFill="1" applyBorder="1" applyAlignment="1"/>
    <xf numFmtId="0" fontId="5" fillId="4" borderId="0" xfId="0" applyFont="1" applyFill="1" applyBorder="1" applyAlignment="1">
      <alignment horizontal="center"/>
    </xf>
    <xf numFmtId="0" fontId="5" fillId="4" borderId="0" xfId="0" applyFont="1" applyFill="1" applyBorder="1" applyAlignment="1"/>
    <xf numFmtId="0" fontId="3" fillId="4" borderId="0" xfId="0" applyFont="1" applyFill="1" applyBorder="1" applyAlignment="1"/>
    <xf numFmtId="2" fontId="6" fillId="4" borderId="0" xfId="0" applyNumberFormat="1" applyFont="1" applyFill="1" applyBorder="1" applyAlignment="1">
      <alignment horizontal="center"/>
    </xf>
    <xf numFmtId="2" fontId="9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28" fillId="4" borderId="0" xfId="0" applyFont="1" applyFill="1" applyBorder="1" applyAlignment="1">
      <alignment horizontal="left"/>
    </xf>
    <xf numFmtId="0" fontId="28" fillId="4" borderId="0" xfId="0" applyFont="1" applyFill="1" applyBorder="1" applyAlignment="1">
      <alignment horizontal="center"/>
    </xf>
    <xf numFmtId="2" fontId="21" fillId="4" borderId="0" xfId="0" applyNumberFormat="1" applyFont="1" applyFill="1" applyBorder="1" applyAlignment="1">
      <alignment horizontal="center"/>
    </xf>
    <xf numFmtId="0" fontId="31" fillId="4" borderId="0" xfId="2" applyFont="1" applyFill="1" applyBorder="1" applyAlignment="1" applyProtection="1">
      <alignment horizontal="left"/>
    </xf>
    <xf numFmtId="0" fontId="2" fillId="6" borderId="0" xfId="0" applyFont="1" applyFill="1" applyBorder="1" applyAlignment="1">
      <alignment horizontal="center"/>
    </xf>
    <xf numFmtId="0" fontId="2" fillId="6" borderId="0" xfId="0" applyFont="1" applyFill="1" applyAlignment="1"/>
    <xf numFmtId="0" fontId="2" fillId="6" borderId="0" xfId="0" applyFont="1" applyFill="1" applyAlignment="1">
      <alignment horizontal="center"/>
    </xf>
    <xf numFmtId="2" fontId="2" fillId="6" borderId="0" xfId="0" applyNumberFormat="1" applyFont="1" applyFill="1" applyBorder="1" applyAlignment="1">
      <alignment horizontal="center"/>
    </xf>
    <xf numFmtId="0" fontId="2" fillId="6" borderId="0" xfId="0" applyFont="1" applyFill="1" applyBorder="1" applyAlignment="1"/>
    <xf numFmtId="2" fontId="5" fillId="6" borderId="0" xfId="0" applyNumberFormat="1" applyFont="1" applyFill="1" applyBorder="1" applyAlignment="1">
      <alignment horizontal="center"/>
    </xf>
    <xf numFmtId="2" fontId="2" fillId="6" borderId="0" xfId="0" applyNumberFormat="1" applyFont="1" applyFill="1" applyBorder="1" applyAlignment="1"/>
    <xf numFmtId="0" fontId="5" fillId="6" borderId="0" xfId="0" applyFont="1" applyFill="1" applyBorder="1" applyAlignment="1">
      <alignment horizontal="center"/>
    </xf>
    <xf numFmtId="0" fontId="5" fillId="6" borderId="0" xfId="0" applyFont="1" applyFill="1" applyBorder="1" applyAlignment="1"/>
    <xf numFmtId="0" fontId="3" fillId="6" borderId="0" xfId="0" applyFont="1" applyFill="1" applyBorder="1" applyAlignment="1"/>
    <xf numFmtId="0" fontId="3" fillId="6" borderId="0" xfId="0" applyFont="1" applyFill="1" applyBorder="1" applyAlignment="1">
      <alignment horizontal="center"/>
    </xf>
    <xf numFmtId="2" fontId="6" fillId="6" borderId="0" xfId="0" applyNumberFormat="1" applyFont="1" applyFill="1" applyBorder="1" applyAlignment="1">
      <alignment horizontal="center"/>
    </xf>
    <xf numFmtId="2" fontId="9" fillId="6" borderId="0" xfId="0" applyNumberFormat="1" applyFont="1" applyFill="1" applyBorder="1" applyAlignment="1">
      <alignment horizontal="center"/>
    </xf>
    <xf numFmtId="2" fontId="3" fillId="6" borderId="0" xfId="0" applyNumberFormat="1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0" fontId="28" fillId="6" borderId="0" xfId="0" applyFont="1" applyFill="1" applyBorder="1" applyAlignment="1">
      <alignment horizontal="left"/>
    </xf>
    <xf numFmtId="0" fontId="28" fillId="6" borderId="0" xfId="0" applyFont="1" applyFill="1" applyBorder="1" applyAlignment="1">
      <alignment horizontal="center"/>
    </xf>
    <xf numFmtId="2" fontId="21" fillId="6" borderId="0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/>
    <xf numFmtId="164" fontId="3" fillId="6" borderId="0" xfId="0" applyNumberFormat="1" applyFont="1" applyFill="1" applyBorder="1" applyAlignment="1">
      <alignment horizontal="center"/>
    </xf>
    <xf numFmtId="0" fontId="30" fillId="6" borderId="0" xfId="0" applyFont="1" applyFill="1" applyBorder="1" applyAlignment="1">
      <alignment horizontal="center"/>
    </xf>
    <xf numFmtId="0" fontId="2" fillId="6" borderId="0" xfId="0" applyFont="1" applyFill="1" applyBorder="1"/>
    <xf numFmtId="0" fontId="3" fillId="6" borderId="0" xfId="0" applyFont="1" applyFill="1" applyBorder="1" applyAlignment="1">
      <alignment horizontal="center" wrapText="1"/>
    </xf>
    <xf numFmtId="4" fontId="3" fillId="6" borderId="0" xfId="0" applyNumberFormat="1" applyFont="1" applyFill="1" applyBorder="1" applyAlignment="1">
      <alignment horizontal="center"/>
    </xf>
    <xf numFmtId="0" fontId="32" fillId="6" borderId="0" xfId="0" applyFont="1" applyFill="1" applyBorder="1" applyAlignment="1">
      <alignment horizontal="left"/>
    </xf>
    <xf numFmtId="0" fontId="31" fillId="6" borderId="0" xfId="2" applyFont="1" applyFill="1" applyBorder="1" applyAlignment="1" applyProtection="1">
      <alignment horizontal="left"/>
    </xf>
    <xf numFmtId="0" fontId="33" fillId="6" borderId="0" xfId="0" applyFont="1" applyFill="1" applyBorder="1" applyAlignment="1"/>
    <xf numFmtId="0" fontId="32" fillId="4" borderId="0" xfId="0" applyFont="1" applyFill="1" applyBorder="1" applyAlignment="1">
      <alignment horizontal="left"/>
    </xf>
    <xf numFmtId="0" fontId="13" fillId="0" borderId="0" xfId="0" applyFont="1" applyAlignme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3" fillId="0" borderId="0" xfId="0" applyFont="1" applyFill="1" applyAlignment="1">
      <alignment horizontal="center"/>
    </xf>
    <xf numFmtId="0" fontId="14" fillId="0" borderId="0" xfId="0" applyFont="1"/>
    <xf numFmtId="2" fontId="14" fillId="0" borderId="0" xfId="0" applyNumberFormat="1" applyFont="1"/>
    <xf numFmtId="14" fontId="14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3" fillId="0" borderId="0" xfId="0" applyFont="1" applyFill="1" applyBorder="1" applyAlignment="1"/>
    <xf numFmtId="0" fontId="3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2" fontId="5" fillId="0" borderId="0" xfId="0" applyNumberFormat="1" applyFont="1"/>
    <xf numFmtId="2" fontId="4" fillId="0" borderId="0" xfId="0" applyNumberFormat="1" applyFont="1" applyAlignment="1">
      <alignment horizontal="center"/>
    </xf>
    <xf numFmtId="2" fontId="34" fillId="0" borderId="0" xfId="0" applyNumberFormat="1" applyFont="1" applyAlignment="1">
      <alignment horizontal="center"/>
    </xf>
    <xf numFmtId="2" fontId="35" fillId="0" borderId="0" xfId="0" applyNumberFormat="1" applyFont="1" applyFill="1" applyAlignment="1">
      <alignment horizontal="center"/>
    </xf>
    <xf numFmtId="0" fontId="2" fillId="0" borderId="0" xfId="0" applyFont="1"/>
    <xf numFmtId="0" fontId="25" fillId="0" borderId="0" xfId="0" applyFont="1"/>
    <xf numFmtId="0" fontId="25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6" fillId="0" borderId="0" xfId="0" applyFont="1" applyAlignment="1"/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24" fillId="0" borderId="0" xfId="0" applyFont="1"/>
    <xf numFmtId="0" fontId="2" fillId="2" borderId="0" xfId="0" applyFont="1" applyFill="1" applyAlignment="1">
      <alignment horizontal="center"/>
    </xf>
    <xf numFmtId="2" fontId="2" fillId="0" borderId="0" xfId="0" applyNumberFormat="1" applyFont="1" applyFill="1" applyAlignment="1">
      <alignment horizontal="center"/>
    </xf>
    <xf numFmtId="2" fontId="2" fillId="0" borderId="0" xfId="0" applyNumberFormat="1" applyFont="1" applyAlignment="1">
      <alignment horizontal="center"/>
    </xf>
    <xf numFmtId="2" fontId="36" fillId="0" borderId="0" xfId="0" applyNumberFormat="1" applyFont="1" applyBorder="1" applyAlignment="1">
      <alignment horizontal="center"/>
    </xf>
    <xf numFmtId="2" fontId="27" fillId="0" borderId="0" xfId="0" applyNumberFormat="1" applyFont="1" applyFill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0" fontId="37" fillId="0" borderId="3" xfId="0" applyFont="1" applyFill="1" applyBorder="1" applyAlignment="1">
      <alignment horizontal="left"/>
    </xf>
    <xf numFmtId="0" fontId="37" fillId="0" borderId="3" xfId="0" applyFont="1" applyFill="1" applyBorder="1" applyAlignment="1">
      <alignment horizontal="center"/>
    </xf>
    <xf numFmtId="0" fontId="38" fillId="0" borderId="3" xfId="2" applyFont="1" applyFill="1" applyBorder="1" applyAlignment="1" applyProtection="1">
      <alignment horizontal="left"/>
    </xf>
    <xf numFmtId="0" fontId="2" fillId="0" borderId="3" xfId="0" applyNumberFormat="1" applyFont="1" applyBorder="1" applyAlignment="1">
      <alignment horizontal="center"/>
    </xf>
    <xf numFmtId="2" fontId="27" fillId="0" borderId="0" xfId="0" applyNumberFormat="1" applyFont="1" applyFill="1" applyAlignment="1">
      <alignment horizontal="center"/>
    </xf>
    <xf numFmtId="1" fontId="3" fillId="0" borderId="16" xfId="0" applyNumberFormat="1" applyFont="1" applyBorder="1" applyAlignment="1">
      <alignment horizontal="center"/>
    </xf>
    <xf numFmtId="0" fontId="37" fillId="0" borderId="6" xfId="0" applyFont="1" applyFill="1" applyBorder="1" applyAlignment="1">
      <alignment horizontal="left"/>
    </xf>
    <xf numFmtId="0" fontId="37" fillId="0" borderId="6" xfId="0" applyFont="1" applyFill="1" applyBorder="1" applyAlignment="1">
      <alignment horizontal="center"/>
    </xf>
    <xf numFmtId="0" fontId="38" fillId="0" borderId="6" xfId="2" applyFont="1" applyFill="1" applyBorder="1" applyAlignment="1" applyProtection="1">
      <alignment horizontal="left"/>
    </xf>
    <xf numFmtId="0" fontId="2" fillId="0" borderId="6" xfId="0" applyNumberFormat="1" applyFont="1" applyBorder="1" applyAlignment="1">
      <alignment horizontal="center"/>
    </xf>
    <xf numFmtId="0" fontId="37" fillId="0" borderId="13" xfId="0" applyFont="1" applyFill="1" applyBorder="1" applyAlignment="1">
      <alignment horizontal="left"/>
    </xf>
    <xf numFmtId="0" fontId="37" fillId="0" borderId="13" xfId="0" applyFont="1" applyFill="1" applyBorder="1" applyAlignment="1">
      <alignment horizontal="center"/>
    </xf>
    <xf numFmtId="0" fontId="38" fillId="0" borderId="13" xfId="2" applyFont="1" applyFill="1" applyBorder="1" applyAlignment="1" applyProtection="1">
      <alignment horizontal="left"/>
    </xf>
    <xf numFmtId="2" fontId="36" fillId="0" borderId="0" xfId="0" applyNumberFormat="1" applyFont="1" applyAlignment="1">
      <alignment horizontal="center"/>
    </xf>
    <xf numFmtId="2" fontId="3" fillId="0" borderId="0" xfId="0" applyNumberFormat="1" applyFont="1" applyBorder="1" applyAlignment="1">
      <alignment horizontal="center"/>
    </xf>
    <xf numFmtId="2" fontId="21" fillId="0" borderId="0" xfId="0" applyNumberFormat="1" applyFont="1" applyFill="1" applyAlignment="1">
      <alignment horizontal="center"/>
    </xf>
    <xf numFmtId="2" fontId="27" fillId="0" borderId="0" xfId="0" applyNumberFormat="1" applyFont="1" applyBorder="1" applyAlignment="1">
      <alignment horizontal="center"/>
    </xf>
    <xf numFmtId="2" fontId="39" fillId="0" borderId="0" xfId="0" applyNumberFormat="1" applyFont="1" applyAlignment="1">
      <alignment horizontal="center"/>
    </xf>
    <xf numFmtId="0" fontId="40" fillId="0" borderId="0" xfId="0" applyFont="1"/>
    <xf numFmtId="0" fontId="21" fillId="0" borderId="0" xfId="0" applyFont="1"/>
    <xf numFmtId="2" fontId="27" fillId="0" borderId="0" xfId="0" applyNumberFormat="1" applyFont="1" applyAlignment="1">
      <alignment horizontal="center"/>
    </xf>
    <xf numFmtId="47" fontId="3" fillId="0" borderId="13" xfId="0" applyNumberFormat="1" applyFont="1" applyBorder="1" applyAlignment="1">
      <alignment horizontal="center"/>
    </xf>
    <xf numFmtId="0" fontId="2" fillId="0" borderId="13" xfId="0" applyNumberFormat="1" applyFont="1" applyBorder="1" applyAlignment="1">
      <alignment horizontal="center"/>
    </xf>
    <xf numFmtId="47" fontId="2" fillId="0" borderId="13" xfId="0" applyNumberFormat="1" applyFont="1" applyBorder="1" applyAlignment="1">
      <alignment horizontal="center"/>
    </xf>
    <xf numFmtId="1" fontId="3" fillId="0" borderId="17" xfId="0" applyNumberFormat="1" applyFont="1" applyBorder="1" applyAlignment="1">
      <alignment horizontal="center"/>
    </xf>
    <xf numFmtId="0" fontId="37" fillId="0" borderId="9" xfId="0" applyFont="1" applyFill="1" applyBorder="1" applyAlignment="1">
      <alignment horizontal="left"/>
    </xf>
    <xf numFmtId="0" fontId="37" fillId="0" borderId="9" xfId="0" applyFont="1" applyFill="1" applyBorder="1" applyAlignment="1">
      <alignment horizontal="center"/>
    </xf>
    <xf numFmtId="0" fontId="38" fillId="0" borderId="9" xfId="2" applyFont="1" applyFill="1" applyBorder="1" applyAlignment="1" applyProtection="1">
      <alignment horizontal="left"/>
    </xf>
    <xf numFmtId="0" fontId="2" fillId="0" borderId="9" xfId="0" applyNumberFormat="1" applyFont="1" applyBorder="1" applyAlignment="1">
      <alignment horizontal="center"/>
    </xf>
    <xf numFmtId="2" fontId="3" fillId="0" borderId="0" xfId="0" applyNumberFormat="1" applyFont="1"/>
    <xf numFmtId="0" fontId="25" fillId="0" borderId="0" xfId="0" applyFont="1" applyAlignment="1">
      <alignment horizontal="left"/>
    </xf>
    <xf numFmtId="2" fontId="4" fillId="0" borderId="0" xfId="0" applyNumberFormat="1" applyFont="1"/>
    <xf numFmtId="2" fontId="41" fillId="0" borderId="0" xfId="0" applyNumberFormat="1" applyFont="1" applyFill="1" applyAlignment="1">
      <alignment horizontal="center"/>
    </xf>
    <xf numFmtId="1" fontId="3" fillId="0" borderId="2" xfId="0" applyNumberFormat="1" applyFont="1" applyFill="1" applyBorder="1" applyAlignment="1">
      <alignment horizontal="center"/>
    </xf>
    <xf numFmtId="21" fontId="3" fillId="0" borderId="3" xfId="0" applyNumberFormat="1" applyFont="1" applyBorder="1" applyAlignment="1">
      <alignment horizontal="center"/>
    </xf>
    <xf numFmtId="2" fontId="39" fillId="0" borderId="0" xfId="0" applyNumberFormat="1" applyFont="1" applyFill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21" fontId="3" fillId="0" borderId="6" xfId="0" applyNumberFormat="1" applyFont="1" applyBorder="1" applyAlignment="1">
      <alignment horizontal="center"/>
    </xf>
    <xf numFmtId="0" fontId="3" fillId="0" borderId="6" xfId="0" applyFont="1" applyFill="1" applyBorder="1" applyAlignment="1"/>
    <xf numFmtId="2" fontId="39" fillId="0" borderId="0" xfId="0" applyNumberFormat="1" applyFont="1" applyFill="1" applyBorder="1" applyAlignment="1">
      <alignment horizontal="center"/>
    </xf>
    <xf numFmtId="21" fontId="3" fillId="0" borderId="13" xfId="0" applyNumberFormat="1" applyFont="1" applyBorder="1" applyAlignment="1">
      <alignment horizontal="center"/>
    </xf>
    <xf numFmtId="21" fontId="3" fillId="0" borderId="18" xfId="0" applyNumberFormat="1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47" fontId="3" fillId="0" borderId="18" xfId="0" applyNumberFormat="1" applyFont="1" applyBorder="1" applyAlignment="1">
      <alignment horizontal="center"/>
    </xf>
    <xf numFmtId="1" fontId="3" fillId="0" borderId="8" xfId="0" applyNumberFormat="1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2" borderId="0" xfId="0" applyFont="1" applyFill="1" applyBorder="1" applyAlignment="1"/>
    <xf numFmtId="49" fontId="3" fillId="0" borderId="2" xfId="0" applyNumberFormat="1" applyFont="1" applyFill="1" applyBorder="1" applyAlignment="1">
      <alignment horizontal="center"/>
    </xf>
    <xf numFmtId="47" fontId="3" fillId="0" borderId="19" xfId="0" applyNumberFormat="1" applyFont="1" applyBorder="1" applyAlignment="1">
      <alignment horizontal="center"/>
    </xf>
    <xf numFmtId="49" fontId="3" fillId="0" borderId="5" xfId="0" applyNumberFormat="1" applyFont="1" applyFill="1" applyBorder="1" applyAlignment="1">
      <alignment horizontal="center"/>
    </xf>
    <xf numFmtId="47" fontId="3" fillId="0" borderId="20" xfId="0" applyNumberFormat="1" applyFont="1" applyBorder="1" applyAlignment="1">
      <alignment horizontal="center"/>
    </xf>
    <xf numFmtId="47" fontId="3" fillId="0" borderId="0" xfId="0" applyNumberFormat="1" applyFont="1" applyAlignment="1">
      <alignment horizontal="center"/>
    </xf>
    <xf numFmtId="49" fontId="3" fillId="0" borderId="8" xfId="0" applyNumberFormat="1" applyFont="1" applyFill="1" applyBorder="1" applyAlignment="1">
      <alignment horizontal="center"/>
    </xf>
    <xf numFmtId="47" fontId="3" fillId="0" borderId="21" xfId="0" applyNumberFormat="1" applyFont="1" applyBorder="1" applyAlignment="1">
      <alignment horizontal="center"/>
    </xf>
    <xf numFmtId="0" fontId="42" fillId="0" borderId="0" xfId="0" applyFont="1"/>
    <xf numFmtId="0" fontId="2" fillId="2" borderId="22" xfId="0" applyFont="1" applyFill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3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0" fontId="12" fillId="6" borderId="0" xfId="0" applyFont="1" applyFill="1" applyBorder="1" applyAlignment="1">
      <alignment horizontal="center"/>
    </xf>
    <xf numFmtId="2" fontId="2" fillId="6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/>
    </xf>
    <xf numFmtId="2" fontId="2" fillId="4" borderId="0" xfId="0" applyNumberFormat="1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14" fontId="2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2" fontId="9" fillId="0" borderId="0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14" fontId="4" fillId="0" borderId="0" xfId="0" applyNumberFormat="1" applyFont="1" applyBorder="1" applyAlignment="1">
      <alignment horizontal="left"/>
    </xf>
    <xf numFmtId="2" fontId="2" fillId="0" borderId="0" xfId="0" applyNumberFormat="1" applyFont="1" applyBorder="1" applyAlignment="1">
      <alignment horizontal="center"/>
    </xf>
    <xf numFmtId="14" fontId="13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</cellXfs>
  <cellStyles count="3">
    <cellStyle name="čárky 2" xfId="1"/>
    <cellStyle name="Hypertextový odkaz" xfId="2" builtinId="8"/>
    <cellStyle name="normální" xfId="0" builtinId="0"/>
  </cellStyles>
  <dxfs count="0"/>
  <tableStyles count="0" defaultTableStyle="TableStyleMedium9" defaultPivotStyle="PivotStyleLight16"/>
  <colors>
    <mruColors>
      <color rgb="FFFF99FF"/>
      <color rgb="FFFF00FF"/>
      <color rgb="FF00FFFF"/>
      <color rgb="FF0000FF"/>
      <color rgb="FF00FF00"/>
      <color rgb="FF66FF33"/>
      <color rgb="FF0066FF"/>
      <color rgb="FF66FFFF"/>
      <color rgb="FFCCFFFF"/>
      <color rgb="FF0099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9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42" Type="http://schemas.openxmlformats.org/officeDocument/2006/relationships/hyperlink" Target="https://evidence.biatlon.cz/" TargetMode="External"/><Relationship Id="rId47" Type="http://schemas.openxmlformats.org/officeDocument/2006/relationships/hyperlink" Target="https://evidence.biatlon.cz/" TargetMode="External"/><Relationship Id="rId50" Type="http://schemas.openxmlformats.org/officeDocument/2006/relationships/hyperlink" Target="https://evidence.biatlon.cz/" TargetMode="External"/><Relationship Id="rId55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46" Type="http://schemas.openxmlformats.org/officeDocument/2006/relationships/hyperlink" Target="https://evidence.biatlon.cz/" TargetMode="External"/><Relationship Id="rId59" Type="http://schemas.openxmlformats.org/officeDocument/2006/relationships/printerSettings" Target="../printerSettings/printerSettings1.bin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41" Type="http://schemas.openxmlformats.org/officeDocument/2006/relationships/hyperlink" Target="https://evidence.biatlon.cz/" TargetMode="External"/><Relationship Id="rId54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40" Type="http://schemas.openxmlformats.org/officeDocument/2006/relationships/hyperlink" Target="https://evidence.biatlon.cz/" TargetMode="External"/><Relationship Id="rId45" Type="http://schemas.openxmlformats.org/officeDocument/2006/relationships/hyperlink" Target="https://evidence.biatlon.cz/" TargetMode="External"/><Relationship Id="rId53" Type="http://schemas.openxmlformats.org/officeDocument/2006/relationships/hyperlink" Target="https://evidence.biatlon.cz/" TargetMode="External"/><Relationship Id="rId58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49" Type="http://schemas.openxmlformats.org/officeDocument/2006/relationships/hyperlink" Target="https://evidence.biatlon.cz/" TargetMode="External"/><Relationship Id="rId57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4" Type="http://schemas.openxmlformats.org/officeDocument/2006/relationships/hyperlink" Target="https://evidence.biatlon.cz/" TargetMode="External"/><Relationship Id="rId52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Relationship Id="rId43" Type="http://schemas.openxmlformats.org/officeDocument/2006/relationships/hyperlink" Target="https://evidence.biatlon.cz/" TargetMode="External"/><Relationship Id="rId48" Type="http://schemas.openxmlformats.org/officeDocument/2006/relationships/hyperlink" Target="https://evidence.biatlon.cz/" TargetMode="External"/><Relationship Id="rId56" Type="http://schemas.openxmlformats.org/officeDocument/2006/relationships/hyperlink" Target="https://evidence.biatlon.cz/" TargetMode="External"/><Relationship Id="rId8" Type="http://schemas.openxmlformats.org/officeDocument/2006/relationships/hyperlink" Target="https://evidence.biatlon.cz/" TargetMode="External"/><Relationship Id="rId51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9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42" Type="http://schemas.openxmlformats.org/officeDocument/2006/relationships/hyperlink" Target="https://evidence.biatlon.cz/" TargetMode="External"/><Relationship Id="rId47" Type="http://schemas.openxmlformats.org/officeDocument/2006/relationships/hyperlink" Target="https://evidence.biatlon.cz/" TargetMode="External"/><Relationship Id="rId50" Type="http://schemas.openxmlformats.org/officeDocument/2006/relationships/hyperlink" Target="https://evidence.biatlon.cz/" TargetMode="External"/><Relationship Id="rId55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46" Type="http://schemas.openxmlformats.org/officeDocument/2006/relationships/hyperlink" Target="https://evidence.biatlon.cz/" TargetMode="External"/><Relationship Id="rId59" Type="http://schemas.openxmlformats.org/officeDocument/2006/relationships/printerSettings" Target="../printerSettings/printerSettings2.bin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41" Type="http://schemas.openxmlformats.org/officeDocument/2006/relationships/hyperlink" Target="https://evidence.biatlon.cz/" TargetMode="External"/><Relationship Id="rId54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40" Type="http://schemas.openxmlformats.org/officeDocument/2006/relationships/hyperlink" Target="https://evidence.biatlon.cz/" TargetMode="External"/><Relationship Id="rId45" Type="http://schemas.openxmlformats.org/officeDocument/2006/relationships/hyperlink" Target="https://evidence.biatlon.cz/" TargetMode="External"/><Relationship Id="rId53" Type="http://schemas.openxmlformats.org/officeDocument/2006/relationships/hyperlink" Target="https://evidence.biatlon.cz/" TargetMode="External"/><Relationship Id="rId58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49" Type="http://schemas.openxmlformats.org/officeDocument/2006/relationships/hyperlink" Target="https://evidence.biatlon.cz/" TargetMode="External"/><Relationship Id="rId57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4" Type="http://schemas.openxmlformats.org/officeDocument/2006/relationships/hyperlink" Target="https://evidence.biatlon.cz/" TargetMode="External"/><Relationship Id="rId52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Relationship Id="rId43" Type="http://schemas.openxmlformats.org/officeDocument/2006/relationships/hyperlink" Target="https://evidence.biatlon.cz/" TargetMode="External"/><Relationship Id="rId48" Type="http://schemas.openxmlformats.org/officeDocument/2006/relationships/hyperlink" Target="https://evidence.biatlon.cz/" TargetMode="External"/><Relationship Id="rId56" Type="http://schemas.openxmlformats.org/officeDocument/2006/relationships/hyperlink" Target="https://evidence.biatlon.cz/" TargetMode="External"/><Relationship Id="rId8" Type="http://schemas.openxmlformats.org/officeDocument/2006/relationships/hyperlink" Target="https://evidence.biatlon.cz/" TargetMode="External"/><Relationship Id="rId51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vidence.biatlon.cz/" TargetMode="External"/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evidence.biatlon.cz/" TargetMode="External"/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38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37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evidence.biatlon.cz/" TargetMode="External"/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evidence.biatlon.cz/" TargetMode="External"/><Relationship Id="rId13" Type="http://schemas.openxmlformats.org/officeDocument/2006/relationships/hyperlink" Target="https://evidence.biatlon.cz/" TargetMode="External"/><Relationship Id="rId18" Type="http://schemas.openxmlformats.org/officeDocument/2006/relationships/hyperlink" Target="https://evidence.biatlon.cz/" TargetMode="External"/><Relationship Id="rId26" Type="http://schemas.openxmlformats.org/officeDocument/2006/relationships/hyperlink" Target="https://evidence.biatlon.cz/" TargetMode="External"/><Relationship Id="rId3" Type="http://schemas.openxmlformats.org/officeDocument/2006/relationships/hyperlink" Target="https://evidence.biatlon.cz/" TargetMode="External"/><Relationship Id="rId21" Type="http://schemas.openxmlformats.org/officeDocument/2006/relationships/hyperlink" Target="https://evidence.biatlon.cz/" TargetMode="External"/><Relationship Id="rId34" Type="http://schemas.openxmlformats.org/officeDocument/2006/relationships/hyperlink" Target="https://evidence.biatlon.cz/" TargetMode="External"/><Relationship Id="rId7" Type="http://schemas.openxmlformats.org/officeDocument/2006/relationships/hyperlink" Target="https://evidence.biatlon.cz/" TargetMode="External"/><Relationship Id="rId12" Type="http://schemas.openxmlformats.org/officeDocument/2006/relationships/hyperlink" Target="https://evidence.biatlon.cz/" TargetMode="External"/><Relationship Id="rId17" Type="http://schemas.openxmlformats.org/officeDocument/2006/relationships/hyperlink" Target="https://evidence.biatlon.cz/" TargetMode="External"/><Relationship Id="rId25" Type="http://schemas.openxmlformats.org/officeDocument/2006/relationships/hyperlink" Target="https://evidence.biatlon.cz/" TargetMode="External"/><Relationship Id="rId33" Type="http://schemas.openxmlformats.org/officeDocument/2006/relationships/hyperlink" Target="https://evidence.biatlon.cz/" TargetMode="External"/><Relationship Id="rId2" Type="http://schemas.openxmlformats.org/officeDocument/2006/relationships/hyperlink" Target="https://evidence.biatlon.cz/" TargetMode="External"/><Relationship Id="rId16" Type="http://schemas.openxmlformats.org/officeDocument/2006/relationships/hyperlink" Target="https://evidence.biatlon.cz/" TargetMode="External"/><Relationship Id="rId20" Type="http://schemas.openxmlformats.org/officeDocument/2006/relationships/hyperlink" Target="https://evidence.biatlon.cz/" TargetMode="External"/><Relationship Id="rId29" Type="http://schemas.openxmlformats.org/officeDocument/2006/relationships/hyperlink" Target="https://evidence.biatlon.cz/" TargetMode="External"/><Relationship Id="rId1" Type="http://schemas.openxmlformats.org/officeDocument/2006/relationships/hyperlink" Target="https://evidence.biatlon.cz/" TargetMode="External"/><Relationship Id="rId6" Type="http://schemas.openxmlformats.org/officeDocument/2006/relationships/hyperlink" Target="https://evidence.biatlon.cz/" TargetMode="External"/><Relationship Id="rId11" Type="http://schemas.openxmlformats.org/officeDocument/2006/relationships/hyperlink" Target="https://evidence.biatlon.cz/" TargetMode="External"/><Relationship Id="rId24" Type="http://schemas.openxmlformats.org/officeDocument/2006/relationships/hyperlink" Target="https://evidence.biatlon.cz/" TargetMode="External"/><Relationship Id="rId32" Type="http://schemas.openxmlformats.org/officeDocument/2006/relationships/hyperlink" Target="https://evidence.biatlon.cz/" TargetMode="External"/><Relationship Id="rId5" Type="http://schemas.openxmlformats.org/officeDocument/2006/relationships/hyperlink" Target="https://evidence.biatlon.cz/" TargetMode="External"/><Relationship Id="rId15" Type="http://schemas.openxmlformats.org/officeDocument/2006/relationships/hyperlink" Target="https://evidence.biatlon.cz/" TargetMode="External"/><Relationship Id="rId23" Type="http://schemas.openxmlformats.org/officeDocument/2006/relationships/hyperlink" Target="https://evidence.biatlon.cz/" TargetMode="External"/><Relationship Id="rId28" Type="http://schemas.openxmlformats.org/officeDocument/2006/relationships/hyperlink" Target="https://evidence.biatlon.cz/" TargetMode="External"/><Relationship Id="rId36" Type="http://schemas.openxmlformats.org/officeDocument/2006/relationships/hyperlink" Target="https://evidence.biatlon.cz/" TargetMode="External"/><Relationship Id="rId10" Type="http://schemas.openxmlformats.org/officeDocument/2006/relationships/hyperlink" Target="https://evidence.biatlon.cz/" TargetMode="External"/><Relationship Id="rId19" Type="http://schemas.openxmlformats.org/officeDocument/2006/relationships/hyperlink" Target="https://evidence.biatlon.cz/" TargetMode="External"/><Relationship Id="rId31" Type="http://schemas.openxmlformats.org/officeDocument/2006/relationships/hyperlink" Target="https://evidence.biatlon.cz/" TargetMode="External"/><Relationship Id="rId4" Type="http://schemas.openxmlformats.org/officeDocument/2006/relationships/hyperlink" Target="https://evidence.biatlon.cz/" TargetMode="External"/><Relationship Id="rId9" Type="http://schemas.openxmlformats.org/officeDocument/2006/relationships/hyperlink" Target="https://evidence.biatlon.cz/" TargetMode="External"/><Relationship Id="rId14" Type="http://schemas.openxmlformats.org/officeDocument/2006/relationships/hyperlink" Target="https://evidence.biatlon.cz/" TargetMode="External"/><Relationship Id="rId22" Type="http://schemas.openxmlformats.org/officeDocument/2006/relationships/hyperlink" Target="https://evidence.biatlon.cz/" TargetMode="External"/><Relationship Id="rId27" Type="http://schemas.openxmlformats.org/officeDocument/2006/relationships/hyperlink" Target="https://evidence.biatlon.cz/" TargetMode="External"/><Relationship Id="rId30" Type="http://schemas.openxmlformats.org/officeDocument/2006/relationships/hyperlink" Target="https://evidence.biatlon.cz/" TargetMode="External"/><Relationship Id="rId35" Type="http://schemas.openxmlformats.org/officeDocument/2006/relationships/hyperlink" Target="https://evidence.biatlon.cz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99FF"/>
    <pageSetUpPr fitToPage="1"/>
  </sheetPr>
  <dimension ref="A1:P75"/>
  <sheetViews>
    <sheetView tabSelected="1" zoomScaleNormal="100" workbookViewId="0">
      <selection sqref="A1:P2"/>
    </sheetView>
  </sheetViews>
  <sheetFormatPr defaultRowHeight="15.75"/>
  <cols>
    <col min="1" max="1" width="7.7109375" style="149" customWidth="1"/>
    <col min="2" max="2" width="23.7109375" style="3" customWidth="1"/>
    <col min="3" max="3" width="10.7109375" style="153" customWidth="1"/>
    <col min="4" max="4" width="7.7109375" style="8" customWidth="1"/>
    <col min="5" max="5" width="13.7109375" style="6" customWidth="1"/>
    <col min="6" max="6" width="12.7109375" style="4" customWidth="1"/>
    <col min="7" max="10" width="10.7109375" style="4" customWidth="1"/>
    <col min="11" max="11" width="10.7109375" style="154" customWidth="1"/>
    <col min="12" max="14" width="10.7109375" style="4" customWidth="1"/>
    <col min="15" max="15" width="18.7109375" style="4" customWidth="1"/>
    <col min="16" max="16" width="18.7109375" style="10" customWidth="1"/>
    <col min="17" max="16384" width="9.140625" style="6"/>
  </cols>
  <sheetData>
    <row r="1" spans="1:16" s="5" customFormat="1" ht="23.25">
      <c r="A1" s="295" t="s">
        <v>204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</row>
    <row r="2" spans="1:16" ht="19.5" customHeight="1">
      <c r="A2" s="295"/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</row>
    <row r="3" spans="1:16" s="7" customFormat="1" ht="19.5" customHeight="1">
      <c r="A3" s="173" t="s">
        <v>36</v>
      </c>
      <c r="B3" s="174" t="s">
        <v>198</v>
      </c>
      <c r="C3" s="175"/>
      <c r="D3" s="174" t="s">
        <v>100</v>
      </c>
      <c r="E3" s="174"/>
      <c r="F3" s="174"/>
      <c r="G3" s="174"/>
      <c r="H3" s="174"/>
      <c r="I3" s="174"/>
      <c r="J3" s="173"/>
      <c r="K3" s="173"/>
      <c r="L3" s="173"/>
      <c r="M3" s="176"/>
      <c r="N3" s="173"/>
      <c r="O3" s="173"/>
      <c r="P3" s="173"/>
    </row>
    <row r="4" spans="1:16" s="7" customFormat="1" ht="19.5" customHeight="1">
      <c r="A4" s="173" t="s">
        <v>37</v>
      </c>
      <c r="B4" s="174" t="s">
        <v>199</v>
      </c>
      <c r="C4" s="175"/>
      <c r="D4" s="174" t="s">
        <v>302</v>
      </c>
      <c r="E4" s="174"/>
      <c r="F4" s="174"/>
      <c r="G4" s="174"/>
      <c r="H4" s="174"/>
      <c r="I4" s="174"/>
      <c r="J4" s="173"/>
      <c r="K4" s="173"/>
      <c r="L4" s="173"/>
      <c r="M4" s="176"/>
      <c r="N4" s="173"/>
      <c r="O4" s="173"/>
      <c r="P4" s="173"/>
    </row>
    <row r="5" spans="1:16" s="7" customFormat="1" ht="19.5" customHeight="1">
      <c r="A5" s="173" t="s">
        <v>38</v>
      </c>
      <c r="B5" s="174" t="s">
        <v>200</v>
      </c>
      <c r="C5" s="175"/>
      <c r="D5" s="177" t="s">
        <v>101</v>
      </c>
      <c r="E5" s="177"/>
      <c r="F5" s="177"/>
      <c r="G5" s="177"/>
      <c r="H5" s="177"/>
      <c r="I5" s="177"/>
      <c r="J5" s="173"/>
      <c r="K5" s="173"/>
      <c r="L5" s="173"/>
      <c r="M5" s="176"/>
      <c r="N5" s="173"/>
      <c r="O5" s="173"/>
      <c r="P5" s="173"/>
    </row>
    <row r="6" spans="1:16" s="7" customFormat="1" ht="19.5" customHeight="1">
      <c r="A6" s="173" t="s">
        <v>39</v>
      </c>
      <c r="B6" s="177" t="s">
        <v>201</v>
      </c>
      <c r="C6" s="173"/>
      <c r="D6" s="174" t="s">
        <v>202</v>
      </c>
      <c r="E6" s="174"/>
      <c r="F6" s="174"/>
      <c r="G6" s="174"/>
      <c r="H6" s="174"/>
      <c r="I6" s="174"/>
      <c r="J6" s="173"/>
      <c r="K6" s="173"/>
      <c r="L6" s="173"/>
      <c r="M6" s="176"/>
      <c r="N6" s="173"/>
      <c r="O6" s="173"/>
      <c r="P6" s="173"/>
    </row>
    <row r="7" spans="1:16" ht="19.5" customHeight="1">
      <c r="A7" s="173" t="s">
        <v>73</v>
      </c>
      <c r="B7" s="174" t="s">
        <v>203</v>
      </c>
      <c r="C7" s="175"/>
      <c r="D7" s="177" t="s">
        <v>411</v>
      </c>
      <c r="E7" s="177"/>
      <c r="F7" s="177"/>
      <c r="G7" s="177"/>
      <c r="H7" s="177"/>
      <c r="I7" s="177"/>
      <c r="J7" s="178"/>
      <c r="K7" s="178"/>
      <c r="L7" s="179"/>
      <c r="M7" s="176"/>
      <c r="N7" s="176"/>
      <c r="O7" s="176"/>
      <c r="P7" s="179"/>
    </row>
    <row r="8" spans="1:16" ht="19.5" customHeight="1">
      <c r="A8" s="173"/>
      <c r="B8" s="174"/>
      <c r="C8" s="175"/>
      <c r="D8" s="180"/>
      <c r="E8" s="181"/>
      <c r="F8" s="178"/>
      <c r="G8" s="178"/>
      <c r="H8" s="178"/>
      <c r="I8" s="178"/>
      <c r="J8" s="178"/>
      <c r="K8" s="178"/>
      <c r="L8" s="179"/>
      <c r="M8" s="176"/>
      <c r="N8" s="176"/>
      <c r="O8" s="176"/>
      <c r="P8" s="179"/>
    </row>
    <row r="9" spans="1:16" s="9" customFormat="1" ht="19.5" customHeight="1">
      <c r="A9" s="177" t="s">
        <v>103</v>
      </c>
      <c r="B9" s="182" t="s">
        <v>410</v>
      </c>
      <c r="C9" s="183"/>
      <c r="D9" s="173"/>
      <c r="E9" s="177"/>
      <c r="F9" s="177"/>
      <c r="G9" s="184"/>
      <c r="H9" s="184"/>
      <c r="I9" s="184"/>
      <c r="J9" s="184"/>
      <c r="K9" s="184"/>
      <c r="L9" s="184"/>
      <c r="M9" s="184"/>
      <c r="N9" s="184"/>
      <c r="O9" s="184"/>
      <c r="P9" s="185"/>
    </row>
    <row r="10" spans="1:16" s="7" customFormat="1" ht="19.7" customHeight="1">
      <c r="A10" s="182"/>
      <c r="B10" s="177"/>
      <c r="C10" s="173"/>
      <c r="D10" s="183"/>
      <c r="E10" s="182"/>
      <c r="F10" s="186"/>
      <c r="G10" s="294"/>
      <c r="H10" s="294"/>
      <c r="I10" s="186"/>
      <c r="J10" s="186"/>
      <c r="K10" s="186"/>
      <c r="L10" s="186"/>
      <c r="M10" s="186"/>
      <c r="N10" s="186"/>
      <c r="O10" s="186"/>
      <c r="P10" s="176"/>
    </row>
    <row r="11" spans="1:16" s="7" customFormat="1" ht="19.7" customHeight="1">
      <c r="A11" s="177"/>
      <c r="B11" s="177"/>
      <c r="C11" s="173"/>
      <c r="D11" s="173"/>
      <c r="E11" s="177"/>
      <c r="F11" s="176" t="s">
        <v>74</v>
      </c>
      <c r="G11" s="294" t="s">
        <v>251</v>
      </c>
      <c r="H11" s="294"/>
      <c r="I11" s="294" t="s">
        <v>48</v>
      </c>
      <c r="J11" s="294"/>
      <c r="K11" s="294" t="s">
        <v>249</v>
      </c>
      <c r="L11" s="294"/>
      <c r="M11" s="294" t="s">
        <v>304</v>
      </c>
      <c r="N11" s="294"/>
      <c r="O11" s="176" t="s">
        <v>3</v>
      </c>
      <c r="P11" s="176" t="s">
        <v>254</v>
      </c>
    </row>
    <row r="12" spans="1:16" s="7" customFormat="1" ht="19.7" customHeight="1">
      <c r="A12" s="293" t="s">
        <v>58</v>
      </c>
      <c r="B12" s="293"/>
      <c r="C12" s="187"/>
      <c r="D12" s="173"/>
      <c r="E12" s="177"/>
      <c r="F12" s="186" t="s">
        <v>2</v>
      </c>
      <c r="G12" s="186" t="s">
        <v>0</v>
      </c>
      <c r="H12" s="186" t="s">
        <v>250</v>
      </c>
      <c r="I12" s="186" t="s">
        <v>0</v>
      </c>
      <c r="J12" s="186" t="s">
        <v>1</v>
      </c>
      <c r="K12" s="186" t="s">
        <v>0</v>
      </c>
      <c r="L12" s="186" t="s">
        <v>95</v>
      </c>
      <c r="M12" s="186" t="s">
        <v>0</v>
      </c>
      <c r="N12" s="186" t="s">
        <v>1</v>
      </c>
      <c r="O12" s="186" t="s">
        <v>76</v>
      </c>
      <c r="P12" s="186" t="s">
        <v>255</v>
      </c>
    </row>
    <row r="13" spans="1:16" s="7" customFormat="1" ht="19.5" customHeight="1">
      <c r="A13" s="173" t="s">
        <v>9</v>
      </c>
      <c r="B13" s="197" t="s">
        <v>50</v>
      </c>
      <c r="C13" s="189">
        <v>2000</v>
      </c>
      <c r="D13" s="189" t="s">
        <v>205</v>
      </c>
      <c r="E13" s="198" t="s">
        <v>23</v>
      </c>
      <c r="F13" s="186" t="s">
        <v>408</v>
      </c>
      <c r="G13" s="190">
        <v>97.9</v>
      </c>
      <c r="H13" s="190">
        <v>100</v>
      </c>
      <c r="I13" s="186">
        <v>99.64</v>
      </c>
      <c r="J13" s="186" t="s">
        <v>282</v>
      </c>
      <c r="K13" s="191">
        <v>100</v>
      </c>
      <c r="L13" s="186">
        <v>100</v>
      </c>
      <c r="M13" s="190">
        <v>100</v>
      </c>
      <c r="N13" s="186" t="s">
        <v>91</v>
      </c>
      <c r="O13" s="176">
        <f t="shared" ref="O13:O28" si="0">SUM(F13:N13)</f>
        <v>597.54</v>
      </c>
      <c r="P13" s="176">
        <f t="shared" ref="P13:P28" si="1">AVERAGE(F13:N13)</f>
        <v>99.589999999999989</v>
      </c>
    </row>
    <row r="14" spans="1:16" s="7" customFormat="1" ht="19.5" customHeight="1">
      <c r="A14" s="173" t="s">
        <v>10</v>
      </c>
      <c r="B14" s="197" t="s">
        <v>24</v>
      </c>
      <c r="C14" s="189">
        <v>1999</v>
      </c>
      <c r="D14" s="189" t="s">
        <v>205</v>
      </c>
      <c r="E14" s="198" t="s">
        <v>206</v>
      </c>
      <c r="F14" s="186">
        <v>97.92</v>
      </c>
      <c r="G14" s="190">
        <v>100</v>
      </c>
      <c r="H14" s="190">
        <v>94.95</v>
      </c>
      <c r="I14" s="186">
        <v>97.6</v>
      </c>
      <c r="J14" s="186">
        <v>100</v>
      </c>
      <c r="K14" s="192" t="s">
        <v>91</v>
      </c>
      <c r="L14" s="186" t="s">
        <v>91</v>
      </c>
      <c r="M14" s="190">
        <v>93.33</v>
      </c>
      <c r="N14" s="186" t="s">
        <v>91</v>
      </c>
      <c r="O14" s="176">
        <f t="shared" si="0"/>
        <v>583.80000000000007</v>
      </c>
      <c r="P14" s="176">
        <f t="shared" si="1"/>
        <v>97.300000000000011</v>
      </c>
    </row>
    <row r="15" spans="1:16" s="7" customFormat="1" ht="19.5" customHeight="1">
      <c r="A15" s="173" t="s">
        <v>11</v>
      </c>
      <c r="B15" s="197" t="s">
        <v>125</v>
      </c>
      <c r="C15" s="189">
        <v>1999</v>
      </c>
      <c r="D15" s="189" t="s">
        <v>205</v>
      </c>
      <c r="E15" s="198" t="s">
        <v>207</v>
      </c>
      <c r="F15" s="183">
        <v>91.92</v>
      </c>
      <c r="G15" s="186">
        <v>99.76</v>
      </c>
      <c r="H15" s="186">
        <v>100</v>
      </c>
      <c r="I15" s="186">
        <v>100</v>
      </c>
      <c r="J15" s="186">
        <v>98.13</v>
      </c>
      <c r="K15" s="191" t="s">
        <v>305</v>
      </c>
      <c r="L15" s="186" t="s">
        <v>283</v>
      </c>
      <c r="M15" s="190">
        <v>93.96</v>
      </c>
      <c r="N15" s="186" t="s">
        <v>91</v>
      </c>
      <c r="O15" s="176">
        <f t="shared" si="0"/>
        <v>583.77</v>
      </c>
      <c r="P15" s="176">
        <f t="shared" si="1"/>
        <v>97.295000000000002</v>
      </c>
    </row>
    <row r="16" spans="1:16" s="7" customFormat="1" ht="19.5" customHeight="1">
      <c r="A16" s="173" t="s">
        <v>12</v>
      </c>
      <c r="B16" s="197" t="s">
        <v>53</v>
      </c>
      <c r="C16" s="189">
        <v>2000</v>
      </c>
      <c r="D16" s="189" t="s">
        <v>205</v>
      </c>
      <c r="E16" s="198" t="s">
        <v>207</v>
      </c>
      <c r="F16" s="186">
        <v>91.73</v>
      </c>
      <c r="G16" s="186" t="s">
        <v>91</v>
      </c>
      <c r="H16" s="186" t="s">
        <v>91</v>
      </c>
      <c r="I16" s="186">
        <v>94.09</v>
      </c>
      <c r="J16" s="186">
        <v>90.63</v>
      </c>
      <c r="K16" s="192" t="s">
        <v>383</v>
      </c>
      <c r="L16" s="186">
        <v>90.03</v>
      </c>
      <c r="M16" s="186">
        <v>100</v>
      </c>
      <c r="N16" s="186">
        <v>96.08</v>
      </c>
      <c r="O16" s="176">
        <f t="shared" si="0"/>
        <v>562.56000000000006</v>
      </c>
      <c r="P16" s="176">
        <f t="shared" si="1"/>
        <v>93.76</v>
      </c>
    </row>
    <row r="17" spans="1:16" s="7" customFormat="1" ht="19.5" customHeight="1">
      <c r="A17" s="173" t="s">
        <v>13</v>
      </c>
      <c r="B17" s="197" t="s">
        <v>210</v>
      </c>
      <c r="C17" s="189">
        <v>1999</v>
      </c>
      <c r="D17" s="189" t="s">
        <v>205</v>
      </c>
      <c r="E17" s="198" t="s">
        <v>206</v>
      </c>
      <c r="F17" s="186">
        <v>80.22</v>
      </c>
      <c r="G17" s="190">
        <v>90.08</v>
      </c>
      <c r="H17" s="190">
        <v>93.65</v>
      </c>
      <c r="I17" s="186">
        <v>99.2</v>
      </c>
      <c r="J17" s="186">
        <v>95.18</v>
      </c>
      <c r="K17" s="192" t="s">
        <v>91</v>
      </c>
      <c r="L17" s="186" t="s">
        <v>91</v>
      </c>
      <c r="M17" s="190">
        <v>94.83</v>
      </c>
      <c r="N17" s="186" t="s">
        <v>91</v>
      </c>
      <c r="O17" s="176">
        <f t="shared" si="0"/>
        <v>553.16000000000008</v>
      </c>
      <c r="P17" s="176">
        <f t="shared" si="1"/>
        <v>92.193333333333342</v>
      </c>
    </row>
    <row r="18" spans="1:16" s="7" customFormat="1" ht="19.5" customHeight="1">
      <c r="A18" s="173" t="s">
        <v>14</v>
      </c>
      <c r="B18" s="197" t="s">
        <v>25</v>
      </c>
      <c r="C18" s="189">
        <v>1999</v>
      </c>
      <c r="D18" s="189" t="s">
        <v>205</v>
      </c>
      <c r="E18" s="198" t="s">
        <v>207</v>
      </c>
      <c r="F18" s="186">
        <v>90.25</v>
      </c>
      <c r="G18" s="190">
        <v>91.32</v>
      </c>
      <c r="H18" s="190">
        <v>96.39</v>
      </c>
      <c r="I18" s="186">
        <v>95.17</v>
      </c>
      <c r="J18" s="186">
        <v>89.22</v>
      </c>
      <c r="K18" s="192" t="s">
        <v>284</v>
      </c>
      <c r="L18" s="186">
        <v>90.1</v>
      </c>
      <c r="M18" s="190" t="s">
        <v>307</v>
      </c>
      <c r="N18" s="186" t="s">
        <v>91</v>
      </c>
      <c r="O18" s="176">
        <f t="shared" si="0"/>
        <v>552.45000000000005</v>
      </c>
      <c r="P18" s="176">
        <f t="shared" si="1"/>
        <v>92.075000000000003</v>
      </c>
    </row>
    <row r="19" spans="1:16" s="7" customFormat="1" ht="19.5" customHeight="1">
      <c r="A19" s="173" t="s">
        <v>15</v>
      </c>
      <c r="B19" s="197" t="s">
        <v>51</v>
      </c>
      <c r="C19" s="189">
        <v>2000</v>
      </c>
      <c r="D19" s="189" t="s">
        <v>205</v>
      </c>
      <c r="E19" s="198" t="s">
        <v>207</v>
      </c>
      <c r="F19" s="186" t="s">
        <v>306</v>
      </c>
      <c r="G19" s="186">
        <v>100</v>
      </c>
      <c r="H19" s="186">
        <v>95.73</v>
      </c>
      <c r="I19" s="186">
        <v>92.71</v>
      </c>
      <c r="J19" s="186">
        <v>81.900000000000006</v>
      </c>
      <c r="K19" s="191">
        <v>88.7</v>
      </c>
      <c r="L19" s="186" t="s">
        <v>285</v>
      </c>
      <c r="M19" s="190">
        <v>92.34</v>
      </c>
      <c r="N19" s="186" t="s">
        <v>91</v>
      </c>
      <c r="O19" s="176">
        <f t="shared" si="0"/>
        <v>551.38</v>
      </c>
      <c r="P19" s="176">
        <f t="shared" si="1"/>
        <v>91.896666666666661</v>
      </c>
    </row>
    <row r="20" spans="1:16" s="7" customFormat="1" ht="19.5" customHeight="1">
      <c r="A20" s="173" t="s">
        <v>16</v>
      </c>
      <c r="B20" s="197" t="s">
        <v>52</v>
      </c>
      <c r="C20" s="189">
        <v>2000</v>
      </c>
      <c r="D20" s="189" t="s">
        <v>205</v>
      </c>
      <c r="E20" s="198" t="s">
        <v>207</v>
      </c>
      <c r="F20" s="183">
        <v>89.98</v>
      </c>
      <c r="G20" s="186" t="s">
        <v>91</v>
      </c>
      <c r="H20" s="186" t="s">
        <v>91</v>
      </c>
      <c r="I20" s="186">
        <v>88.83</v>
      </c>
      <c r="J20" s="186">
        <v>83.43</v>
      </c>
      <c r="K20" s="191" t="s">
        <v>384</v>
      </c>
      <c r="L20" s="186">
        <v>86.56</v>
      </c>
      <c r="M20" s="186">
        <v>89.7</v>
      </c>
      <c r="N20" s="186">
        <v>85.23</v>
      </c>
      <c r="O20" s="176">
        <f t="shared" si="0"/>
        <v>523.73</v>
      </c>
      <c r="P20" s="176">
        <f t="shared" si="1"/>
        <v>87.288333333333341</v>
      </c>
    </row>
    <row r="21" spans="1:16" s="7" customFormat="1" ht="19.5" customHeight="1">
      <c r="A21" s="173" t="s">
        <v>17</v>
      </c>
      <c r="B21" s="197" t="s">
        <v>208</v>
      </c>
      <c r="C21" s="189">
        <v>2000</v>
      </c>
      <c r="D21" s="189" t="s">
        <v>205</v>
      </c>
      <c r="E21" s="198" t="s">
        <v>207</v>
      </c>
      <c r="F21" s="183">
        <v>84.05</v>
      </c>
      <c r="G21" s="186" t="s">
        <v>91</v>
      </c>
      <c r="H21" s="186" t="s">
        <v>91</v>
      </c>
      <c r="I21" s="186" t="s">
        <v>91</v>
      </c>
      <c r="J21" s="186" t="s">
        <v>91</v>
      </c>
      <c r="K21" s="191">
        <v>84.6</v>
      </c>
      <c r="L21" s="186">
        <v>92.19</v>
      </c>
      <c r="M21" s="186">
        <v>98.73</v>
      </c>
      <c r="N21" s="186">
        <v>100</v>
      </c>
      <c r="O21" s="176">
        <f t="shared" si="0"/>
        <v>459.57</v>
      </c>
      <c r="P21" s="176">
        <f t="shared" si="1"/>
        <v>91.914000000000001</v>
      </c>
    </row>
    <row r="22" spans="1:16" s="7" customFormat="1" ht="19.5" customHeight="1">
      <c r="A22" s="173" t="s">
        <v>18</v>
      </c>
      <c r="B22" s="197" t="s">
        <v>240</v>
      </c>
      <c r="C22" s="189">
        <v>2000</v>
      </c>
      <c r="D22" s="189" t="s">
        <v>205</v>
      </c>
      <c r="E22" s="198" t="s">
        <v>209</v>
      </c>
      <c r="F22" s="186" t="s">
        <v>91</v>
      </c>
      <c r="G22" s="186">
        <v>79.56</v>
      </c>
      <c r="H22" s="186">
        <v>88.22</v>
      </c>
      <c r="I22" s="186">
        <v>81.150000000000006</v>
      </c>
      <c r="J22" s="186" t="s">
        <v>96</v>
      </c>
      <c r="K22" s="192" t="s">
        <v>91</v>
      </c>
      <c r="L22" s="186" t="s">
        <v>91</v>
      </c>
      <c r="M22" s="186">
        <v>86.64</v>
      </c>
      <c r="N22" s="186">
        <v>89.33</v>
      </c>
      <c r="O22" s="176">
        <f t="shared" si="0"/>
        <v>424.9</v>
      </c>
      <c r="P22" s="176">
        <f t="shared" si="1"/>
        <v>84.97999999999999</v>
      </c>
    </row>
    <row r="23" spans="1:16" s="7" customFormat="1" ht="19.5" customHeight="1">
      <c r="A23" s="173" t="s">
        <v>19</v>
      </c>
      <c r="B23" s="197" t="s">
        <v>212</v>
      </c>
      <c r="C23" s="189">
        <v>1999</v>
      </c>
      <c r="D23" s="189" t="s">
        <v>205</v>
      </c>
      <c r="E23" s="198" t="s">
        <v>207</v>
      </c>
      <c r="F23" s="186" t="s">
        <v>91</v>
      </c>
      <c r="G23" s="190">
        <v>86.48</v>
      </c>
      <c r="H23" s="190">
        <v>89.88</v>
      </c>
      <c r="I23" s="186">
        <v>88.29</v>
      </c>
      <c r="J23" s="186" t="s">
        <v>91</v>
      </c>
      <c r="K23" s="192" t="s">
        <v>91</v>
      </c>
      <c r="L23" s="186" t="s">
        <v>91</v>
      </c>
      <c r="M23" s="186" t="s">
        <v>91</v>
      </c>
      <c r="N23" s="186" t="s">
        <v>91</v>
      </c>
      <c r="O23" s="176">
        <f t="shared" si="0"/>
        <v>264.65000000000003</v>
      </c>
      <c r="P23" s="176">
        <f t="shared" si="1"/>
        <v>88.216666666666683</v>
      </c>
    </row>
    <row r="24" spans="1:16" s="7" customFormat="1" ht="19.5" customHeight="1">
      <c r="A24" s="173" t="s">
        <v>20</v>
      </c>
      <c r="B24" s="197" t="s">
        <v>26</v>
      </c>
      <c r="C24" s="189">
        <v>1999</v>
      </c>
      <c r="D24" s="189" t="s">
        <v>205</v>
      </c>
      <c r="E24" s="198" t="s">
        <v>206</v>
      </c>
      <c r="F24" s="183">
        <v>82.61</v>
      </c>
      <c r="G24" s="186" t="s">
        <v>91</v>
      </c>
      <c r="H24" s="186" t="s">
        <v>96</v>
      </c>
      <c r="I24" s="186" t="s">
        <v>91</v>
      </c>
      <c r="J24" s="186" t="s">
        <v>91</v>
      </c>
      <c r="K24" s="192" t="s">
        <v>91</v>
      </c>
      <c r="L24" s="186" t="s">
        <v>91</v>
      </c>
      <c r="M24" s="186">
        <v>88.21</v>
      </c>
      <c r="N24" s="186">
        <v>90.96</v>
      </c>
      <c r="O24" s="176">
        <f t="shared" si="0"/>
        <v>261.77999999999997</v>
      </c>
      <c r="P24" s="176">
        <f t="shared" si="1"/>
        <v>87.259999999999991</v>
      </c>
    </row>
    <row r="25" spans="1:16" s="7" customFormat="1" ht="19.5" customHeight="1">
      <c r="A25" s="173" t="s">
        <v>21</v>
      </c>
      <c r="B25" s="197" t="s">
        <v>338</v>
      </c>
      <c r="C25" s="189">
        <v>2000</v>
      </c>
      <c r="D25" s="189" t="s">
        <v>205</v>
      </c>
      <c r="E25" s="198" t="s">
        <v>207</v>
      </c>
      <c r="F25" s="186" t="s">
        <v>91</v>
      </c>
      <c r="G25" s="186" t="s">
        <v>91</v>
      </c>
      <c r="H25" s="186" t="s">
        <v>91</v>
      </c>
      <c r="I25" s="186" t="s">
        <v>91</v>
      </c>
      <c r="J25" s="186" t="s">
        <v>91</v>
      </c>
      <c r="K25" s="191">
        <v>67.989999999999995</v>
      </c>
      <c r="L25" s="186" t="s">
        <v>91</v>
      </c>
      <c r="M25" s="186">
        <v>97.39</v>
      </c>
      <c r="N25" s="186">
        <v>93.73</v>
      </c>
      <c r="O25" s="176">
        <f t="shared" si="0"/>
        <v>259.11</v>
      </c>
      <c r="P25" s="176">
        <f t="shared" si="1"/>
        <v>86.37</v>
      </c>
    </row>
    <row r="26" spans="1:16" s="7" customFormat="1" ht="19.5" customHeight="1">
      <c r="A26" s="173" t="s">
        <v>27</v>
      </c>
      <c r="B26" s="197" t="s">
        <v>256</v>
      </c>
      <c r="C26" s="189">
        <v>2000</v>
      </c>
      <c r="D26" s="189" t="s">
        <v>205</v>
      </c>
      <c r="E26" s="198" t="s">
        <v>209</v>
      </c>
      <c r="F26" s="186" t="s">
        <v>91</v>
      </c>
      <c r="G26" s="186" t="s">
        <v>91</v>
      </c>
      <c r="H26" s="186" t="s">
        <v>91</v>
      </c>
      <c r="I26" s="186">
        <v>77.31</v>
      </c>
      <c r="J26" s="186">
        <v>66.05</v>
      </c>
      <c r="K26" s="192" t="s">
        <v>91</v>
      </c>
      <c r="L26" s="186" t="s">
        <v>91</v>
      </c>
      <c r="M26" s="186" t="s">
        <v>96</v>
      </c>
      <c r="N26" s="186">
        <v>67.75</v>
      </c>
      <c r="O26" s="176">
        <f t="shared" si="0"/>
        <v>211.11</v>
      </c>
      <c r="P26" s="176">
        <f t="shared" si="1"/>
        <v>70.37</v>
      </c>
    </row>
    <row r="27" spans="1:16" s="7" customFormat="1" ht="19.5" customHeight="1">
      <c r="A27" s="173" t="s">
        <v>28</v>
      </c>
      <c r="B27" s="197" t="s">
        <v>49</v>
      </c>
      <c r="C27" s="189">
        <v>2000</v>
      </c>
      <c r="D27" s="189" t="s">
        <v>205</v>
      </c>
      <c r="E27" s="198" t="s">
        <v>206</v>
      </c>
      <c r="F27" s="183">
        <v>100</v>
      </c>
      <c r="G27" s="186">
        <v>94.71</v>
      </c>
      <c r="H27" s="186" t="s">
        <v>91</v>
      </c>
      <c r="I27" s="186" t="s">
        <v>91</v>
      </c>
      <c r="J27" s="186" t="s">
        <v>91</v>
      </c>
      <c r="K27" s="192" t="s">
        <v>91</v>
      </c>
      <c r="L27" s="186" t="s">
        <v>91</v>
      </c>
      <c r="M27" s="186" t="s">
        <v>91</v>
      </c>
      <c r="N27" s="186" t="s">
        <v>91</v>
      </c>
      <c r="O27" s="176">
        <f t="shared" si="0"/>
        <v>194.70999999999998</v>
      </c>
      <c r="P27" s="176">
        <f t="shared" si="1"/>
        <v>97.35499999999999</v>
      </c>
    </row>
    <row r="28" spans="1:16" s="7" customFormat="1" ht="19.5" customHeight="1">
      <c r="A28" s="173" t="s">
        <v>29</v>
      </c>
      <c r="B28" s="197" t="s">
        <v>97</v>
      </c>
      <c r="C28" s="189">
        <v>2000</v>
      </c>
      <c r="D28" s="189" t="s">
        <v>205</v>
      </c>
      <c r="E28" s="198" t="s">
        <v>209</v>
      </c>
      <c r="F28" s="186">
        <v>80.989999999999995</v>
      </c>
      <c r="G28" s="186" t="s">
        <v>91</v>
      </c>
      <c r="H28" s="186" t="s">
        <v>91</v>
      </c>
      <c r="I28" s="186">
        <v>73</v>
      </c>
      <c r="J28" s="186" t="s">
        <v>96</v>
      </c>
      <c r="K28" s="192" t="s">
        <v>91</v>
      </c>
      <c r="L28" s="186" t="s">
        <v>91</v>
      </c>
      <c r="M28" s="186" t="s">
        <v>91</v>
      </c>
      <c r="N28" s="186" t="s">
        <v>91</v>
      </c>
      <c r="O28" s="176">
        <f t="shared" si="0"/>
        <v>153.99</v>
      </c>
      <c r="P28" s="176">
        <f t="shared" si="1"/>
        <v>76.995000000000005</v>
      </c>
    </row>
    <row r="29" spans="1:16" s="7" customFormat="1" ht="19.5" customHeight="1">
      <c r="A29" s="173"/>
      <c r="B29" s="188"/>
      <c r="C29" s="189"/>
      <c r="D29" s="189"/>
      <c r="E29" s="198"/>
      <c r="F29" s="186"/>
      <c r="G29" s="186"/>
      <c r="H29" s="186"/>
      <c r="I29" s="186"/>
      <c r="J29" s="186"/>
      <c r="K29" s="192"/>
      <c r="L29" s="186"/>
      <c r="M29" s="186"/>
      <c r="N29" s="186"/>
      <c r="O29" s="176"/>
      <c r="P29" s="176"/>
    </row>
    <row r="30" spans="1:16" s="7" customFormat="1" ht="19.7" customHeight="1">
      <c r="A30" s="293" t="s">
        <v>7</v>
      </c>
      <c r="B30" s="293"/>
      <c r="C30" s="187"/>
      <c r="D30" s="183"/>
      <c r="E30" s="182"/>
      <c r="F30" s="186"/>
      <c r="G30" s="186"/>
      <c r="H30" s="186"/>
      <c r="I30" s="186"/>
      <c r="J30" s="186"/>
      <c r="K30" s="192"/>
      <c r="L30" s="186"/>
      <c r="M30" s="186"/>
      <c r="N30" s="186"/>
      <c r="O30" s="176"/>
      <c r="P30" s="176"/>
    </row>
    <row r="31" spans="1:16" s="7" customFormat="1" ht="19.5" customHeight="1">
      <c r="A31" s="173" t="s">
        <v>9</v>
      </c>
      <c r="B31" s="197" t="s">
        <v>142</v>
      </c>
      <c r="C31" s="189">
        <v>2002</v>
      </c>
      <c r="D31" s="189" t="s">
        <v>211</v>
      </c>
      <c r="E31" s="198" t="s">
        <v>207</v>
      </c>
      <c r="F31" s="186" t="s">
        <v>339</v>
      </c>
      <c r="G31" s="186" t="s">
        <v>286</v>
      </c>
      <c r="H31" s="186">
        <v>96.61</v>
      </c>
      <c r="I31" s="186">
        <v>96.72</v>
      </c>
      <c r="J31" s="186">
        <v>100</v>
      </c>
      <c r="K31" s="191">
        <v>100</v>
      </c>
      <c r="L31" s="186">
        <v>100</v>
      </c>
      <c r="M31" s="186" t="s">
        <v>385</v>
      </c>
      <c r="N31" s="186">
        <v>93.69</v>
      </c>
      <c r="O31" s="176">
        <f t="shared" ref="O31:O54" si="2">SUM(F31:N31)</f>
        <v>587.02</v>
      </c>
      <c r="P31" s="176">
        <f t="shared" ref="P31:P54" si="3">AVERAGE(F31:N31)</f>
        <v>97.836666666666659</v>
      </c>
    </row>
    <row r="32" spans="1:16" s="7" customFormat="1" ht="19.5" customHeight="1">
      <c r="A32" s="173" t="s">
        <v>10</v>
      </c>
      <c r="B32" s="197" t="s">
        <v>85</v>
      </c>
      <c r="C32" s="189">
        <v>2001</v>
      </c>
      <c r="D32" s="189" t="s">
        <v>211</v>
      </c>
      <c r="E32" s="198" t="s">
        <v>207</v>
      </c>
      <c r="F32" s="186">
        <v>100</v>
      </c>
      <c r="G32" s="186">
        <v>88.19</v>
      </c>
      <c r="H32" s="186">
        <v>99.64</v>
      </c>
      <c r="I32" s="186">
        <v>98.65</v>
      </c>
      <c r="J32" s="186" t="s">
        <v>409</v>
      </c>
      <c r="K32" s="186" t="s">
        <v>91</v>
      </c>
      <c r="L32" s="186" t="s">
        <v>91</v>
      </c>
      <c r="M32" s="186">
        <v>90.2</v>
      </c>
      <c r="N32" s="186">
        <v>96.15</v>
      </c>
      <c r="O32" s="176">
        <f t="shared" si="2"/>
        <v>572.83000000000004</v>
      </c>
      <c r="P32" s="176">
        <f t="shared" si="3"/>
        <v>95.471666666666678</v>
      </c>
    </row>
    <row r="33" spans="1:16" s="7" customFormat="1" ht="19.5" customHeight="1">
      <c r="A33" s="173" t="s">
        <v>11</v>
      </c>
      <c r="B33" s="197" t="s">
        <v>61</v>
      </c>
      <c r="C33" s="189">
        <v>2001</v>
      </c>
      <c r="D33" s="189" t="s">
        <v>211</v>
      </c>
      <c r="E33" s="198" t="s">
        <v>207</v>
      </c>
      <c r="F33" s="186">
        <v>88.96</v>
      </c>
      <c r="G33" s="186">
        <v>100</v>
      </c>
      <c r="H33" s="186" t="s">
        <v>288</v>
      </c>
      <c r="I33" s="186">
        <v>99.54</v>
      </c>
      <c r="J33" s="186">
        <v>88.71</v>
      </c>
      <c r="K33" s="191" t="s">
        <v>386</v>
      </c>
      <c r="L33" s="186" t="s">
        <v>342</v>
      </c>
      <c r="M33" s="186">
        <v>93.55</v>
      </c>
      <c r="N33" s="186">
        <v>100</v>
      </c>
      <c r="O33" s="176">
        <f t="shared" si="2"/>
        <v>570.76</v>
      </c>
      <c r="P33" s="176">
        <f t="shared" si="3"/>
        <v>95.126666666666665</v>
      </c>
    </row>
    <row r="34" spans="1:16" s="7" customFormat="1" ht="19.5" customHeight="1">
      <c r="A34" s="173" t="s">
        <v>12</v>
      </c>
      <c r="B34" s="197" t="s">
        <v>84</v>
      </c>
      <c r="C34" s="189">
        <v>2001</v>
      </c>
      <c r="D34" s="189" t="s">
        <v>211</v>
      </c>
      <c r="E34" s="198" t="s">
        <v>23</v>
      </c>
      <c r="F34" s="186">
        <v>93.19</v>
      </c>
      <c r="G34" s="186">
        <v>92.08</v>
      </c>
      <c r="H34" s="186" t="s">
        <v>91</v>
      </c>
      <c r="I34" s="186">
        <v>94.47</v>
      </c>
      <c r="J34" s="186">
        <v>90</v>
      </c>
      <c r="K34" s="192" t="s">
        <v>91</v>
      </c>
      <c r="L34" s="186" t="s">
        <v>91</v>
      </c>
      <c r="M34" s="186">
        <v>100</v>
      </c>
      <c r="N34" s="186">
        <v>99.05</v>
      </c>
      <c r="O34" s="176">
        <f t="shared" si="2"/>
        <v>568.79</v>
      </c>
      <c r="P34" s="176">
        <f t="shared" si="3"/>
        <v>94.798333333333332</v>
      </c>
    </row>
    <row r="35" spans="1:16" s="7" customFormat="1" ht="19.5" customHeight="1">
      <c r="A35" s="173" t="s">
        <v>13</v>
      </c>
      <c r="B35" s="197" t="s">
        <v>136</v>
      </c>
      <c r="C35" s="189">
        <v>2001</v>
      </c>
      <c r="D35" s="189" t="s">
        <v>211</v>
      </c>
      <c r="E35" s="198" t="s">
        <v>207</v>
      </c>
      <c r="F35" s="186" t="s">
        <v>287</v>
      </c>
      <c r="G35" s="186">
        <v>90.68</v>
      </c>
      <c r="H35" s="186">
        <v>95.24</v>
      </c>
      <c r="I35" s="186">
        <v>98.88</v>
      </c>
      <c r="J35" s="186" t="s">
        <v>387</v>
      </c>
      <c r="K35" s="191">
        <v>90.41</v>
      </c>
      <c r="L35" s="186">
        <v>92.47</v>
      </c>
      <c r="M35" s="186" t="s">
        <v>340</v>
      </c>
      <c r="N35" s="186">
        <v>94.83</v>
      </c>
      <c r="O35" s="176">
        <f t="shared" si="2"/>
        <v>562.5100000000001</v>
      </c>
      <c r="P35" s="176">
        <f t="shared" si="3"/>
        <v>93.751666666666679</v>
      </c>
    </row>
    <row r="36" spans="1:16" s="7" customFormat="1" ht="19.5" customHeight="1">
      <c r="A36" s="173" t="s">
        <v>14</v>
      </c>
      <c r="B36" s="197" t="s">
        <v>139</v>
      </c>
      <c r="C36" s="189">
        <v>2001</v>
      </c>
      <c r="D36" s="189" t="s">
        <v>211</v>
      </c>
      <c r="E36" s="198" t="s">
        <v>23</v>
      </c>
      <c r="F36" s="186">
        <v>93.99</v>
      </c>
      <c r="G36" s="186">
        <v>88.2</v>
      </c>
      <c r="H36" s="186">
        <v>95.54</v>
      </c>
      <c r="I36" s="186">
        <v>91.07</v>
      </c>
      <c r="J36" s="186">
        <v>92.66</v>
      </c>
      <c r="K36" s="191">
        <v>92.08</v>
      </c>
      <c r="L36" s="186" t="s">
        <v>289</v>
      </c>
      <c r="M36" s="186" t="s">
        <v>341</v>
      </c>
      <c r="N36" s="186" t="s">
        <v>96</v>
      </c>
      <c r="O36" s="176">
        <f t="shared" si="2"/>
        <v>553.54000000000008</v>
      </c>
      <c r="P36" s="176">
        <f t="shared" si="3"/>
        <v>92.256666666666675</v>
      </c>
    </row>
    <row r="37" spans="1:16" s="7" customFormat="1" ht="19.5" customHeight="1">
      <c r="A37" s="173" t="s">
        <v>15</v>
      </c>
      <c r="B37" s="197" t="s">
        <v>132</v>
      </c>
      <c r="C37" s="189">
        <v>2002</v>
      </c>
      <c r="D37" s="189" t="s">
        <v>211</v>
      </c>
      <c r="E37" s="198" t="s">
        <v>22</v>
      </c>
      <c r="F37" s="186">
        <v>92.61</v>
      </c>
      <c r="G37" s="186">
        <v>92.08</v>
      </c>
      <c r="H37" s="186">
        <v>94.88</v>
      </c>
      <c r="I37" s="186" t="s">
        <v>388</v>
      </c>
      <c r="J37" s="186" t="s">
        <v>293</v>
      </c>
      <c r="K37" s="191">
        <v>90.8</v>
      </c>
      <c r="L37" s="186">
        <v>93.33</v>
      </c>
      <c r="M37" s="186" t="s">
        <v>343</v>
      </c>
      <c r="N37" s="186">
        <v>88.83</v>
      </c>
      <c r="O37" s="176">
        <f t="shared" si="2"/>
        <v>552.53</v>
      </c>
      <c r="P37" s="176">
        <f t="shared" si="3"/>
        <v>92.088333333333324</v>
      </c>
    </row>
    <row r="38" spans="1:16" s="7" customFormat="1" ht="19.5" customHeight="1">
      <c r="A38" s="173" t="s">
        <v>16</v>
      </c>
      <c r="B38" s="197" t="s">
        <v>137</v>
      </c>
      <c r="C38" s="189">
        <v>2002</v>
      </c>
      <c r="D38" s="189" t="s">
        <v>211</v>
      </c>
      <c r="E38" s="198" t="s">
        <v>206</v>
      </c>
      <c r="F38" s="186">
        <v>93.5</v>
      </c>
      <c r="G38" s="186">
        <v>90.68</v>
      </c>
      <c r="H38" s="186">
        <v>100</v>
      </c>
      <c r="I38" s="186">
        <v>91.34</v>
      </c>
      <c r="J38" s="186">
        <v>90.61</v>
      </c>
      <c r="K38" s="192" t="s">
        <v>253</v>
      </c>
      <c r="L38" s="186">
        <v>84.8</v>
      </c>
      <c r="M38" s="186" t="s">
        <v>344</v>
      </c>
      <c r="N38" s="186" t="s">
        <v>389</v>
      </c>
      <c r="O38" s="176">
        <f t="shared" si="2"/>
        <v>550.92999999999995</v>
      </c>
      <c r="P38" s="176">
        <f t="shared" si="3"/>
        <v>91.821666666666658</v>
      </c>
    </row>
    <row r="39" spans="1:16" s="7" customFormat="1" ht="19.5" customHeight="1">
      <c r="A39" s="173" t="s">
        <v>17</v>
      </c>
      <c r="B39" s="197" t="s">
        <v>147</v>
      </c>
      <c r="C39" s="189">
        <v>2002</v>
      </c>
      <c r="D39" s="189" t="s">
        <v>211</v>
      </c>
      <c r="E39" s="198" t="s">
        <v>206</v>
      </c>
      <c r="F39" s="186">
        <v>88.53</v>
      </c>
      <c r="G39" s="186" t="s">
        <v>393</v>
      </c>
      <c r="H39" s="186">
        <v>86.32</v>
      </c>
      <c r="I39" s="186">
        <v>96.47</v>
      </c>
      <c r="J39" s="186">
        <v>91.67</v>
      </c>
      <c r="K39" s="192" t="s">
        <v>91</v>
      </c>
      <c r="L39" s="186" t="s">
        <v>91</v>
      </c>
      <c r="M39" s="186">
        <v>89.05</v>
      </c>
      <c r="N39" s="186">
        <v>96.97</v>
      </c>
      <c r="O39" s="176">
        <f t="shared" si="2"/>
        <v>549.01</v>
      </c>
      <c r="P39" s="176">
        <f t="shared" si="3"/>
        <v>91.501666666666665</v>
      </c>
    </row>
    <row r="40" spans="1:16" s="7" customFormat="1" ht="19.5" customHeight="1">
      <c r="A40" s="173" t="s">
        <v>18</v>
      </c>
      <c r="B40" s="197" t="s">
        <v>60</v>
      </c>
      <c r="C40" s="189">
        <v>2001</v>
      </c>
      <c r="D40" s="189" t="s">
        <v>211</v>
      </c>
      <c r="E40" s="198" t="s">
        <v>206</v>
      </c>
      <c r="F40" s="186">
        <v>98.66</v>
      </c>
      <c r="G40" s="186">
        <v>93.56</v>
      </c>
      <c r="H40" s="186">
        <v>87.03</v>
      </c>
      <c r="I40" s="186">
        <v>85.46</v>
      </c>
      <c r="J40" s="186">
        <v>88.53</v>
      </c>
      <c r="K40" s="191">
        <v>94.83</v>
      </c>
      <c r="L40" s="186" t="s">
        <v>292</v>
      </c>
      <c r="M40" s="186" t="s">
        <v>345</v>
      </c>
      <c r="N40" s="186" t="s">
        <v>390</v>
      </c>
      <c r="O40" s="176">
        <f t="shared" si="2"/>
        <v>548.07000000000005</v>
      </c>
      <c r="P40" s="176">
        <f t="shared" si="3"/>
        <v>91.345000000000013</v>
      </c>
    </row>
    <row r="41" spans="1:16" s="7" customFormat="1" ht="19.5" customHeight="1">
      <c r="A41" s="173" t="s">
        <v>19</v>
      </c>
      <c r="B41" s="197" t="s">
        <v>69</v>
      </c>
      <c r="C41" s="189">
        <v>2001</v>
      </c>
      <c r="D41" s="189" t="s">
        <v>211</v>
      </c>
      <c r="E41" s="198" t="s">
        <v>206</v>
      </c>
      <c r="F41" s="186" t="s">
        <v>91</v>
      </c>
      <c r="G41" s="186" t="s">
        <v>91</v>
      </c>
      <c r="H41" s="186" t="s">
        <v>91</v>
      </c>
      <c r="I41" s="186">
        <v>98.95</v>
      </c>
      <c r="J41" s="186">
        <v>98.18</v>
      </c>
      <c r="K41" s="191">
        <v>87.59</v>
      </c>
      <c r="L41" s="186">
        <v>88.53</v>
      </c>
      <c r="M41" s="186">
        <v>84.15</v>
      </c>
      <c r="N41" s="186">
        <v>90.6</v>
      </c>
      <c r="O41" s="176">
        <f t="shared" si="2"/>
        <v>548</v>
      </c>
      <c r="P41" s="176">
        <f t="shared" si="3"/>
        <v>91.333333333333329</v>
      </c>
    </row>
    <row r="42" spans="1:16" s="7" customFormat="1" ht="19.5" customHeight="1">
      <c r="A42" s="173" t="s">
        <v>20</v>
      </c>
      <c r="B42" s="197" t="s">
        <v>140</v>
      </c>
      <c r="C42" s="189">
        <v>2002</v>
      </c>
      <c r="D42" s="189" t="s">
        <v>211</v>
      </c>
      <c r="E42" s="198" t="s">
        <v>22</v>
      </c>
      <c r="F42" s="186">
        <v>86.51</v>
      </c>
      <c r="G42" s="186">
        <v>87.29</v>
      </c>
      <c r="H42" s="186">
        <v>93.1</v>
      </c>
      <c r="I42" s="186">
        <v>97.45</v>
      </c>
      <c r="J42" s="186">
        <v>92.1</v>
      </c>
      <c r="K42" s="192" t="s">
        <v>392</v>
      </c>
      <c r="L42" s="186" t="s">
        <v>291</v>
      </c>
      <c r="M42" s="186" t="s">
        <v>347</v>
      </c>
      <c r="N42" s="186">
        <v>87.82</v>
      </c>
      <c r="O42" s="176">
        <f t="shared" si="2"/>
        <v>544.27</v>
      </c>
      <c r="P42" s="176">
        <f t="shared" si="3"/>
        <v>90.711666666666659</v>
      </c>
    </row>
    <row r="43" spans="1:16" s="7" customFormat="1" ht="19.5" customHeight="1">
      <c r="A43" s="173" t="s">
        <v>21</v>
      </c>
      <c r="B43" s="197" t="s">
        <v>99</v>
      </c>
      <c r="C43" s="189">
        <v>2002</v>
      </c>
      <c r="D43" s="189" t="s">
        <v>211</v>
      </c>
      <c r="E43" s="198" t="s">
        <v>207</v>
      </c>
      <c r="F43" s="186">
        <v>88.56</v>
      </c>
      <c r="G43" s="186">
        <v>92.74</v>
      </c>
      <c r="H43" s="186" t="s">
        <v>391</v>
      </c>
      <c r="I43" s="186">
        <v>100</v>
      </c>
      <c r="J43" s="186">
        <v>97.64</v>
      </c>
      <c r="K43" s="192" t="s">
        <v>290</v>
      </c>
      <c r="L43" s="186">
        <v>82.22</v>
      </c>
      <c r="M43" s="186" t="s">
        <v>346</v>
      </c>
      <c r="N43" s="186">
        <v>81.7</v>
      </c>
      <c r="O43" s="176">
        <f t="shared" si="2"/>
        <v>542.86</v>
      </c>
      <c r="P43" s="176">
        <f t="shared" si="3"/>
        <v>90.476666666666674</v>
      </c>
    </row>
    <row r="44" spans="1:16" s="7" customFormat="1" ht="19.5" customHeight="1">
      <c r="A44" s="173" t="s">
        <v>27</v>
      </c>
      <c r="B44" s="197" t="s">
        <v>138</v>
      </c>
      <c r="C44" s="189">
        <v>2002</v>
      </c>
      <c r="D44" s="189" t="s">
        <v>211</v>
      </c>
      <c r="E44" s="198" t="s">
        <v>206</v>
      </c>
      <c r="F44" s="186">
        <v>93.11</v>
      </c>
      <c r="G44" s="186">
        <v>90.1</v>
      </c>
      <c r="H44" s="186">
        <v>86.67</v>
      </c>
      <c r="I44" s="186">
        <v>88.15</v>
      </c>
      <c r="J44" s="186" t="s">
        <v>394</v>
      </c>
      <c r="K44" s="192" t="s">
        <v>91</v>
      </c>
      <c r="L44" s="186" t="s">
        <v>91</v>
      </c>
      <c r="M44" s="186">
        <v>92.16</v>
      </c>
      <c r="N44" s="186">
        <v>90.41</v>
      </c>
      <c r="O44" s="176">
        <f t="shared" si="2"/>
        <v>540.59999999999991</v>
      </c>
      <c r="P44" s="176">
        <f t="shared" si="3"/>
        <v>90.09999999999998</v>
      </c>
    </row>
    <row r="45" spans="1:16" s="7" customFormat="1" ht="19.5" customHeight="1">
      <c r="A45" s="173" t="s">
        <v>28</v>
      </c>
      <c r="B45" s="197" t="s">
        <v>94</v>
      </c>
      <c r="C45" s="189">
        <v>2002</v>
      </c>
      <c r="D45" s="189" t="s">
        <v>211</v>
      </c>
      <c r="E45" s="198" t="s">
        <v>206</v>
      </c>
      <c r="F45" s="186">
        <v>91.06</v>
      </c>
      <c r="G45" s="186" t="s">
        <v>395</v>
      </c>
      <c r="H45" s="186">
        <v>87.8</v>
      </c>
      <c r="I45" s="186">
        <v>88.05</v>
      </c>
      <c r="J45" s="186">
        <v>86.79</v>
      </c>
      <c r="K45" s="192" t="s">
        <v>91</v>
      </c>
      <c r="L45" s="186" t="s">
        <v>91</v>
      </c>
      <c r="M45" s="186">
        <v>89.3</v>
      </c>
      <c r="N45" s="186">
        <v>85.99</v>
      </c>
      <c r="O45" s="176">
        <f t="shared" si="2"/>
        <v>528.99</v>
      </c>
      <c r="P45" s="176">
        <f t="shared" si="3"/>
        <v>88.165000000000006</v>
      </c>
    </row>
    <row r="46" spans="1:16" s="7" customFormat="1" ht="19.5" customHeight="1">
      <c r="A46" s="173" t="s">
        <v>29</v>
      </c>
      <c r="B46" s="197" t="s">
        <v>71</v>
      </c>
      <c r="C46" s="189">
        <v>2001</v>
      </c>
      <c r="D46" s="189" t="s">
        <v>211</v>
      </c>
      <c r="E46" s="198" t="s">
        <v>209</v>
      </c>
      <c r="F46" s="186">
        <v>88.65</v>
      </c>
      <c r="G46" s="186" t="s">
        <v>396</v>
      </c>
      <c r="H46" s="186">
        <v>85.19</v>
      </c>
      <c r="I46" s="186">
        <v>92.35</v>
      </c>
      <c r="J46" s="186">
        <v>87.61</v>
      </c>
      <c r="K46" s="192" t="s">
        <v>91</v>
      </c>
      <c r="L46" s="186" t="s">
        <v>91</v>
      </c>
      <c r="M46" s="186">
        <v>80.39</v>
      </c>
      <c r="N46" s="186">
        <v>80.06</v>
      </c>
      <c r="O46" s="176">
        <f t="shared" si="2"/>
        <v>514.25</v>
      </c>
      <c r="P46" s="176">
        <f t="shared" si="3"/>
        <v>85.708333333333329</v>
      </c>
    </row>
    <row r="47" spans="1:16" s="7" customFormat="1" ht="19.5" customHeight="1">
      <c r="A47" s="173" t="s">
        <v>43</v>
      </c>
      <c r="B47" s="197" t="s">
        <v>86</v>
      </c>
      <c r="C47" s="189">
        <v>2002</v>
      </c>
      <c r="D47" s="189" t="s">
        <v>211</v>
      </c>
      <c r="E47" s="198" t="s">
        <v>206</v>
      </c>
      <c r="F47" s="186">
        <v>84.94</v>
      </c>
      <c r="G47" s="186" t="s">
        <v>91</v>
      </c>
      <c r="H47" s="186" t="s">
        <v>91</v>
      </c>
      <c r="I47" s="186">
        <v>96.47</v>
      </c>
      <c r="J47" s="186">
        <v>94.43</v>
      </c>
      <c r="K47" s="192" t="s">
        <v>91</v>
      </c>
      <c r="L47" s="186" t="s">
        <v>91</v>
      </c>
      <c r="M47" s="186">
        <v>86.27</v>
      </c>
      <c r="N47" s="186">
        <v>90.41</v>
      </c>
      <c r="O47" s="176">
        <f t="shared" si="2"/>
        <v>452.52</v>
      </c>
      <c r="P47" s="176">
        <f t="shared" si="3"/>
        <v>90.503999999999991</v>
      </c>
    </row>
    <row r="48" spans="1:16" s="7" customFormat="1" ht="19.5" customHeight="1">
      <c r="A48" s="173" t="s">
        <v>56</v>
      </c>
      <c r="B48" s="199" t="s">
        <v>241</v>
      </c>
      <c r="C48" s="193">
        <v>2002</v>
      </c>
      <c r="D48" s="189" t="s">
        <v>211</v>
      </c>
      <c r="E48" s="198" t="s">
        <v>23</v>
      </c>
      <c r="F48" s="186" t="s">
        <v>91</v>
      </c>
      <c r="G48" s="186">
        <v>75</v>
      </c>
      <c r="H48" s="186">
        <v>87.63</v>
      </c>
      <c r="I48" s="186">
        <v>97.37</v>
      </c>
      <c r="J48" s="186">
        <v>83.16</v>
      </c>
      <c r="K48" s="192" t="s">
        <v>91</v>
      </c>
      <c r="L48" s="186" t="s">
        <v>91</v>
      </c>
      <c r="M48" s="186">
        <v>71.73</v>
      </c>
      <c r="N48" s="186" t="s">
        <v>91</v>
      </c>
      <c r="O48" s="176">
        <f t="shared" si="2"/>
        <v>414.89</v>
      </c>
      <c r="P48" s="176">
        <f t="shared" si="3"/>
        <v>82.977999999999994</v>
      </c>
    </row>
    <row r="49" spans="1:16" s="7" customFormat="1" ht="19.5" customHeight="1">
      <c r="A49" s="173" t="s">
        <v>57</v>
      </c>
      <c r="B49" s="197" t="s">
        <v>92</v>
      </c>
      <c r="C49" s="189">
        <v>2001</v>
      </c>
      <c r="D49" s="189" t="s">
        <v>211</v>
      </c>
      <c r="E49" s="198" t="s">
        <v>23</v>
      </c>
      <c r="F49" s="186">
        <v>94.87</v>
      </c>
      <c r="G49" s="186" t="s">
        <v>91</v>
      </c>
      <c r="H49" s="186" t="s">
        <v>91</v>
      </c>
      <c r="I49" s="186">
        <v>84.8</v>
      </c>
      <c r="J49" s="186">
        <v>73.489999999999995</v>
      </c>
      <c r="K49" s="191">
        <v>75.38</v>
      </c>
      <c r="L49" s="186">
        <v>81.180000000000007</v>
      </c>
      <c r="M49" s="186" t="s">
        <v>91</v>
      </c>
      <c r="N49" s="186" t="s">
        <v>91</v>
      </c>
      <c r="O49" s="176">
        <f t="shared" si="2"/>
        <v>409.72</v>
      </c>
      <c r="P49" s="176">
        <f t="shared" si="3"/>
        <v>81.944000000000003</v>
      </c>
    </row>
    <row r="50" spans="1:16" s="7" customFormat="1" ht="19.5" customHeight="1">
      <c r="A50" s="173" t="s">
        <v>59</v>
      </c>
      <c r="B50" s="197" t="s">
        <v>68</v>
      </c>
      <c r="C50" s="189">
        <v>2001</v>
      </c>
      <c r="D50" s="189" t="s">
        <v>211</v>
      </c>
      <c r="E50" s="198" t="s">
        <v>22</v>
      </c>
      <c r="F50" s="186">
        <v>92.85</v>
      </c>
      <c r="G50" s="186" t="s">
        <v>91</v>
      </c>
      <c r="H50" s="186" t="s">
        <v>91</v>
      </c>
      <c r="I50" s="186">
        <v>85.36</v>
      </c>
      <c r="J50" s="186">
        <v>79.31</v>
      </c>
      <c r="K50" s="192" t="s">
        <v>253</v>
      </c>
      <c r="L50" s="186">
        <v>82.03</v>
      </c>
      <c r="M50" s="186" t="s">
        <v>91</v>
      </c>
      <c r="N50" s="186" t="s">
        <v>91</v>
      </c>
      <c r="O50" s="176">
        <f t="shared" si="2"/>
        <v>339.54999999999995</v>
      </c>
      <c r="P50" s="176">
        <f t="shared" si="3"/>
        <v>84.887499999999989</v>
      </c>
    </row>
    <row r="51" spans="1:16" s="7" customFormat="1" ht="19.5" customHeight="1">
      <c r="A51" s="173" t="s">
        <v>62</v>
      </c>
      <c r="B51" s="197" t="s">
        <v>261</v>
      </c>
      <c r="C51" s="189">
        <v>2002</v>
      </c>
      <c r="D51" s="189" t="s">
        <v>211</v>
      </c>
      <c r="E51" s="198" t="s">
        <v>22</v>
      </c>
      <c r="F51" s="186" t="s">
        <v>91</v>
      </c>
      <c r="G51" s="186" t="s">
        <v>91</v>
      </c>
      <c r="H51" s="186" t="s">
        <v>91</v>
      </c>
      <c r="I51" s="186">
        <v>78.209999999999994</v>
      </c>
      <c r="J51" s="186">
        <v>75.02</v>
      </c>
      <c r="K51" s="191">
        <v>80.31</v>
      </c>
      <c r="L51" s="186">
        <v>82.92</v>
      </c>
      <c r="M51" s="186" t="s">
        <v>91</v>
      </c>
      <c r="N51" s="186" t="s">
        <v>91</v>
      </c>
      <c r="O51" s="176">
        <f t="shared" si="2"/>
        <v>316.45999999999998</v>
      </c>
      <c r="P51" s="176">
        <f t="shared" si="3"/>
        <v>79.114999999999995</v>
      </c>
    </row>
    <row r="52" spans="1:16" s="7" customFormat="1" ht="19.5" customHeight="1">
      <c r="A52" s="173" t="s">
        <v>67</v>
      </c>
      <c r="B52" s="197" t="s">
        <v>263</v>
      </c>
      <c r="C52" s="189">
        <v>2002</v>
      </c>
      <c r="D52" s="189" t="s">
        <v>211</v>
      </c>
      <c r="E52" s="198" t="s">
        <v>207</v>
      </c>
      <c r="F52" s="186" t="s">
        <v>91</v>
      </c>
      <c r="G52" s="186" t="s">
        <v>91</v>
      </c>
      <c r="H52" s="186" t="s">
        <v>91</v>
      </c>
      <c r="I52" s="186" t="s">
        <v>91</v>
      </c>
      <c r="J52" s="186" t="s">
        <v>91</v>
      </c>
      <c r="K52" s="191">
        <v>89.38</v>
      </c>
      <c r="L52" s="186">
        <v>91.68</v>
      </c>
      <c r="M52" s="186" t="s">
        <v>91</v>
      </c>
      <c r="N52" s="186" t="s">
        <v>91</v>
      </c>
      <c r="O52" s="176">
        <f t="shared" si="2"/>
        <v>181.06</v>
      </c>
      <c r="P52" s="176">
        <f t="shared" si="3"/>
        <v>90.53</v>
      </c>
    </row>
    <row r="53" spans="1:16" s="7" customFormat="1" ht="19.5" customHeight="1">
      <c r="A53" s="173" t="s">
        <v>258</v>
      </c>
      <c r="B53" s="199" t="s">
        <v>257</v>
      </c>
      <c r="C53" s="193">
        <v>2002</v>
      </c>
      <c r="D53" s="189" t="s">
        <v>211</v>
      </c>
      <c r="E53" s="198" t="s">
        <v>23</v>
      </c>
      <c r="F53" s="186" t="s">
        <v>91</v>
      </c>
      <c r="G53" s="186" t="s">
        <v>91</v>
      </c>
      <c r="H53" s="186" t="s">
        <v>91</v>
      </c>
      <c r="I53" s="186">
        <v>80.08</v>
      </c>
      <c r="J53" s="186">
        <v>57.76</v>
      </c>
      <c r="K53" s="192" t="s">
        <v>91</v>
      </c>
      <c r="L53" s="186" t="s">
        <v>91</v>
      </c>
      <c r="M53" s="186" t="s">
        <v>91</v>
      </c>
      <c r="N53" s="186" t="s">
        <v>91</v>
      </c>
      <c r="O53" s="176">
        <f t="shared" si="2"/>
        <v>137.84</v>
      </c>
      <c r="P53" s="176">
        <f t="shared" si="3"/>
        <v>68.92</v>
      </c>
    </row>
    <row r="54" spans="1:16" s="7" customFormat="1" ht="19.5" customHeight="1">
      <c r="A54" s="173" t="s">
        <v>262</v>
      </c>
      <c r="B54" s="197" t="s">
        <v>93</v>
      </c>
      <c r="C54" s="189">
        <v>2002</v>
      </c>
      <c r="D54" s="189" t="s">
        <v>211</v>
      </c>
      <c r="E54" s="198" t="s">
        <v>207</v>
      </c>
      <c r="F54" s="186">
        <v>92.25</v>
      </c>
      <c r="G54" s="186" t="s">
        <v>91</v>
      </c>
      <c r="H54" s="186" t="s">
        <v>91</v>
      </c>
      <c r="I54" s="186" t="s">
        <v>91</v>
      </c>
      <c r="J54" s="186" t="s">
        <v>91</v>
      </c>
      <c r="K54" s="192" t="s">
        <v>91</v>
      </c>
      <c r="L54" s="186" t="s">
        <v>91</v>
      </c>
      <c r="M54" s="186" t="s">
        <v>91</v>
      </c>
      <c r="N54" s="186" t="s">
        <v>91</v>
      </c>
      <c r="O54" s="176">
        <f t="shared" si="2"/>
        <v>92.25</v>
      </c>
      <c r="P54" s="176">
        <f t="shared" si="3"/>
        <v>92.25</v>
      </c>
    </row>
    <row r="55" spans="1:16" s="7" customFormat="1" ht="19.5" customHeight="1">
      <c r="A55" s="173"/>
      <c r="B55" s="194"/>
      <c r="C55" s="173"/>
      <c r="D55" s="195"/>
      <c r="E55" s="182"/>
      <c r="F55" s="186"/>
      <c r="G55" s="186"/>
      <c r="H55" s="186"/>
      <c r="I55" s="186"/>
      <c r="J55" s="186"/>
      <c r="K55" s="192"/>
      <c r="L55" s="186"/>
      <c r="M55" s="186"/>
      <c r="N55" s="186"/>
      <c r="O55" s="176"/>
      <c r="P55" s="176"/>
    </row>
    <row r="56" spans="1:16" s="7" customFormat="1" ht="19.7" customHeight="1">
      <c r="A56" s="293" t="s">
        <v>8</v>
      </c>
      <c r="B56" s="293"/>
      <c r="C56" s="187"/>
      <c r="D56" s="183"/>
      <c r="E56" s="182"/>
      <c r="F56" s="186"/>
      <c r="G56" s="186"/>
      <c r="H56" s="186"/>
      <c r="I56" s="186"/>
      <c r="J56" s="186"/>
      <c r="K56" s="192"/>
      <c r="L56" s="186"/>
      <c r="M56" s="186"/>
      <c r="N56" s="186"/>
      <c r="O56" s="176"/>
      <c r="P56" s="176"/>
    </row>
    <row r="57" spans="1:16" s="7" customFormat="1" ht="19.5" customHeight="1">
      <c r="A57" s="173" t="s">
        <v>9</v>
      </c>
      <c r="B57" s="197" t="s">
        <v>222</v>
      </c>
      <c r="C57" s="189">
        <v>2003</v>
      </c>
      <c r="D57" s="189" t="s">
        <v>213</v>
      </c>
      <c r="E57" s="198" t="s">
        <v>206</v>
      </c>
      <c r="F57" s="186" t="s">
        <v>294</v>
      </c>
      <c r="G57" s="186">
        <v>100</v>
      </c>
      <c r="H57" s="186">
        <v>100</v>
      </c>
      <c r="I57" s="186">
        <v>99.24</v>
      </c>
      <c r="J57" s="186">
        <v>100</v>
      </c>
      <c r="K57" s="196" t="s">
        <v>397</v>
      </c>
      <c r="L57" s="186" t="s">
        <v>348</v>
      </c>
      <c r="M57" s="186">
        <v>98.8</v>
      </c>
      <c r="N57" s="186">
        <v>93.5</v>
      </c>
      <c r="O57" s="176">
        <f t="shared" ref="O57:O74" si="4">SUM(F57:N57)</f>
        <v>591.54</v>
      </c>
      <c r="P57" s="176">
        <f t="shared" ref="P57:P74" si="5">AVERAGE(F57:N57)</f>
        <v>98.589999999999989</v>
      </c>
    </row>
    <row r="58" spans="1:16" s="7" customFormat="1" ht="19.5" customHeight="1">
      <c r="A58" s="173" t="s">
        <v>10</v>
      </c>
      <c r="B58" s="197" t="s">
        <v>145</v>
      </c>
      <c r="C58" s="189">
        <v>2003</v>
      </c>
      <c r="D58" s="189" t="s">
        <v>213</v>
      </c>
      <c r="E58" s="198" t="s">
        <v>207</v>
      </c>
      <c r="F58" s="186" t="s">
        <v>91</v>
      </c>
      <c r="G58" s="186">
        <v>91.56</v>
      </c>
      <c r="H58" s="186">
        <v>99.52</v>
      </c>
      <c r="I58" s="186" t="s">
        <v>91</v>
      </c>
      <c r="J58" s="186" t="s">
        <v>91</v>
      </c>
      <c r="K58" s="196">
        <v>100</v>
      </c>
      <c r="L58" s="186">
        <v>100</v>
      </c>
      <c r="M58" s="186">
        <v>100</v>
      </c>
      <c r="N58" s="186">
        <v>90.29</v>
      </c>
      <c r="O58" s="176">
        <f t="shared" si="4"/>
        <v>581.37</v>
      </c>
      <c r="P58" s="176">
        <f t="shared" si="5"/>
        <v>96.894999999999996</v>
      </c>
    </row>
    <row r="59" spans="1:16" s="7" customFormat="1" ht="19.5" customHeight="1">
      <c r="A59" s="173" t="s">
        <v>11</v>
      </c>
      <c r="B59" s="197" t="s">
        <v>143</v>
      </c>
      <c r="C59" s="189">
        <v>2003</v>
      </c>
      <c r="D59" s="189" t="s">
        <v>213</v>
      </c>
      <c r="E59" s="198" t="s">
        <v>206</v>
      </c>
      <c r="F59" s="186">
        <v>95.94</v>
      </c>
      <c r="G59" s="186">
        <v>93.73</v>
      </c>
      <c r="H59" s="186" t="s">
        <v>398</v>
      </c>
      <c r="I59" s="186">
        <v>96.23</v>
      </c>
      <c r="J59" s="186" t="s">
        <v>349</v>
      </c>
      <c r="K59" s="196" t="s">
        <v>253</v>
      </c>
      <c r="L59" s="186">
        <v>91.24</v>
      </c>
      <c r="M59" s="186">
        <v>99.51</v>
      </c>
      <c r="N59" s="186">
        <v>100</v>
      </c>
      <c r="O59" s="176">
        <f t="shared" si="4"/>
        <v>576.65000000000009</v>
      </c>
      <c r="P59" s="176">
        <f t="shared" si="5"/>
        <v>96.108333333333348</v>
      </c>
    </row>
    <row r="60" spans="1:16" s="7" customFormat="1" ht="19.5" customHeight="1">
      <c r="A60" s="173" t="s">
        <v>12</v>
      </c>
      <c r="B60" s="197" t="s">
        <v>144</v>
      </c>
      <c r="C60" s="189">
        <v>2003</v>
      </c>
      <c r="D60" s="189" t="s">
        <v>213</v>
      </c>
      <c r="E60" s="198" t="s">
        <v>207</v>
      </c>
      <c r="F60" s="186">
        <v>93.27</v>
      </c>
      <c r="G60" s="186">
        <v>92.33</v>
      </c>
      <c r="H60" s="186">
        <v>93.89</v>
      </c>
      <c r="I60" s="186">
        <v>100</v>
      </c>
      <c r="J60" s="186">
        <v>85.31</v>
      </c>
      <c r="K60" s="192" t="s">
        <v>350</v>
      </c>
      <c r="L60" s="186" t="s">
        <v>295</v>
      </c>
      <c r="M60" s="186">
        <v>97.33</v>
      </c>
      <c r="N60" s="186" t="s">
        <v>399</v>
      </c>
      <c r="O60" s="176">
        <f t="shared" si="4"/>
        <v>562.13</v>
      </c>
      <c r="P60" s="176">
        <f t="shared" si="5"/>
        <v>93.688333333333333</v>
      </c>
    </row>
    <row r="61" spans="1:16" s="7" customFormat="1" ht="19.5" customHeight="1">
      <c r="A61" s="173" t="s">
        <v>13</v>
      </c>
      <c r="B61" s="197" t="s">
        <v>146</v>
      </c>
      <c r="C61" s="189">
        <v>2003</v>
      </c>
      <c r="D61" s="189" t="s">
        <v>213</v>
      </c>
      <c r="E61" s="198" t="s">
        <v>207</v>
      </c>
      <c r="F61" s="186">
        <v>100</v>
      </c>
      <c r="G61" s="186">
        <v>89.54</v>
      </c>
      <c r="H61" s="186">
        <v>82.87</v>
      </c>
      <c r="I61" s="186">
        <v>95.91</v>
      </c>
      <c r="J61" s="186" t="s">
        <v>351</v>
      </c>
      <c r="K61" s="196">
        <v>84.12</v>
      </c>
      <c r="L61" s="192" t="s">
        <v>296</v>
      </c>
      <c r="M61" s="186">
        <v>99.65</v>
      </c>
      <c r="N61" s="186" t="s">
        <v>400</v>
      </c>
      <c r="O61" s="176">
        <f t="shared" si="4"/>
        <v>552.09</v>
      </c>
      <c r="P61" s="176">
        <f t="shared" si="5"/>
        <v>92.015000000000001</v>
      </c>
    </row>
    <row r="62" spans="1:16" s="7" customFormat="1" ht="19.5" customHeight="1">
      <c r="A62" s="173" t="s">
        <v>14</v>
      </c>
      <c r="B62" s="197" t="s">
        <v>214</v>
      </c>
      <c r="C62" s="189">
        <v>2003</v>
      </c>
      <c r="D62" s="189" t="s">
        <v>213</v>
      </c>
      <c r="E62" s="198" t="s">
        <v>206</v>
      </c>
      <c r="F62" s="186">
        <v>89.48</v>
      </c>
      <c r="G62" s="186" t="s">
        <v>91</v>
      </c>
      <c r="H62" s="186" t="s">
        <v>91</v>
      </c>
      <c r="I62" s="186">
        <v>86.45</v>
      </c>
      <c r="J62" s="186">
        <v>93.8</v>
      </c>
      <c r="K62" s="196" t="s">
        <v>403</v>
      </c>
      <c r="L62" s="186">
        <v>86.63</v>
      </c>
      <c r="M62" s="186">
        <v>96.76</v>
      </c>
      <c r="N62" s="186">
        <v>93.68</v>
      </c>
      <c r="O62" s="176">
        <f t="shared" si="4"/>
        <v>546.79999999999995</v>
      </c>
      <c r="P62" s="176">
        <f t="shared" si="5"/>
        <v>91.133333333333326</v>
      </c>
    </row>
    <row r="63" spans="1:16" s="7" customFormat="1" ht="19.5" customHeight="1">
      <c r="A63" s="173" t="s">
        <v>15</v>
      </c>
      <c r="B63" s="197" t="s">
        <v>153</v>
      </c>
      <c r="C63" s="189">
        <v>2003</v>
      </c>
      <c r="D63" s="189" t="s">
        <v>213</v>
      </c>
      <c r="E63" s="198" t="s">
        <v>22</v>
      </c>
      <c r="F63" s="186">
        <v>99.41</v>
      </c>
      <c r="G63" s="186" t="s">
        <v>352</v>
      </c>
      <c r="H63" s="186">
        <v>94.91</v>
      </c>
      <c r="I63" s="186">
        <v>87.67</v>
      </c>
      <c r="J63" s="186" t="s">
        <v>297</v>
      </c>
      <c r="K63" s="196">
        <v>85.74</v>
      </c>
      <c r="L63" s="186" t="s">
        <v>401</v>
      </c>
      <c r="M63" s="186">
        <v>90.85</v>
      </c>
      <c r="N63" s="186">
        <v>88.08</v>
      </c>
      <c r="O63" s="176">
        <f t="shared" si="4"/>
        <v>546.66000000000008</v>
      </c>
      <c r="P63" s="176">
        <f t="shared" si="5"/>
        <v>91.110000000000014</v>
      </c>
    </row>
    <row r="64" spans="1:16" s="7" customFormat="1" ht="19.5" customHeight="1">
      <c r="A64" s="173" t="s">
        <v>16</v>
      </c>
      <c r="B64" s="197" t="s">
        <v>148</v>
      </c>
      <c r="C64" s="189">
        <v>2003</v>
      </c>
      <c r="D64" s="189" t="s">
        <v>213</v>
      </c>
      <c r="E64" s="198" t="s">
        <v>207</v>
      </c>
      <c r="F64" s="186" t="s">
        <v>402</v>
      </c>
      <c r="G64" s="186">
        <v>87.99</v>
      </c>
      <c r="H64" s="186">
        <v>85.69</v>
      </c>
      <c r="I64" s="186">
        <v>88.46</v>
      </c>
      <c r="J64" s="186">
        <v>92.21</v>
      </c>
      <c r="K64" s="196" t="s">
        <v>353</v>
      </c>
      <c r="L64" s="186" t="s">
        <v>298</v>
      </c>
      <c r="M64" s="186">
        <v>97.96</v>
      </c>
      <c r="N64" s="186">
        <v>88.86</v>
      </c>
      <c r="O64" s="176">
        <f t="shared" si="4"/>
        <v>541.16999999999996</v>
      </c>
      <c r="P64" s="176">
        <f t="shared" si="5"/>
        <v>90.194999999999993</v>
      </c>
    </row>
    <row r="65" spans="1:16" s="7" customFormat="1" ht="19.5" customHeight="1">
      <c r="A65" s="173" t="s">
        <v>17</v>
      </c>
      <c r="B65" s="197" t="s">
        <v>141</v>
      </c>
      <c r="C65" s="189">
        <v>2003</v>
      </c>
      <c r="D65" s="189" t="s">
        <v>213</v>
      </c>
      <c r="E65" s="198" t="s">
        <v>206</v>
      </c>
      <c r="F65" s="186">
        <v>88.55</v>
      </c>
      <c r="G65" s="186">
        <v>94.11</v>
      </c>
      <c r="H65" s="186">
        <v>78.92</v>
      </c>
      <c r="I65" s="186" t="s">
        <v>406</v>
      </c>
      <c r="J65" s="186">
        <v>86.15</v>
      </c>
      <c r="K65" s="196" t="s">
        <v>91</v>
      </c>
      <c r="L65" s="186" t="s">
        <v>91</v>
      </c>
      <c r="M65" s="186">
        <v>99.09</v>
      </c>
      <c r="N65" s="186">
        <v>88.92</v>
      </c>
      <c r="O65" s="176">
        <f t="shared" si="4"/>
        <v>535.74</v>
      </c>
      <c r="P65" s="176">
        <f t="shared" si="5"/>
        <v>89.29</v>
      </c>
    </row>
    <row r="66" spans="1:16" s="7" customFormat="1" ht="19.5" customHeight="1">
      <c r="A66" s="173" t="s">
        <v>18</v>
      </c>
      <c r="B66" s="197" t="s">
        <v>218</v>
      </c>
      <c r="C66" s="189">
        <v>2003</v>
      </c>
      <c r="D66" s="189" t="s">
        <v>213</v>
      </c>
      <c r="E66" s="198" t="s">
        <v>23</v>
      </c>
      <c r="F66" s="186">
        <v>85.02</v>
      </c>
      <c r="G66" s="186">
        <v>81.41</v>
      </c>
      <c r="H66" s="186" t="s">
        <v>404</v>
      </c>
      <c r="I66" s="196">
        <v>98.31</v>
      </c>
      <c r="J66" s="186">
        <v>89.62</v>
      </c>
      <c r="K66" s="196" t="s">
        <v>91</v>
      </c>
      <c r="L66" s="186" t="s">
        <v>91</v>
      </c>
      <c r="M66" s="186">
        <v>99.72</v>
      </c>
      <c r="N66" s="186">
        <v>80.63</v>
      </c>
      <c r="O66" s="176">
        <f t="shared" si="4"/>
        <v>534.71</v>
      </c>
      <c r="P66" s="176">
        <f t="shared" si="5"/>
        <v>89.118333333333339</v>
      </c>
    </row>
    <row r="67" spans="1:16" s="7" customFormat="1" ht="19.5" customHeight="1">
      <c r="A67" s="173" t="s">
        <v>19</v>
      </c>
      <c r="B67" s="197" t="s">
        <v>149</v>
      </c>
      <c r="C67" s="189">
        <v>2003</v>
      </c>
      <c r="D67" s="189" t="s">
        <v>213</v>
      </c>
      <c r="E67" s="198" t="s">
        <v>206</v>
      </c>
      <c r="F67" s="186">
        <v>86.98</v>
      </c>
      <c r="G67" s="186">
        <v>84.51</v>
      </c>
      <c r="H67" s="186" t="s">
        <v>354</v>
      </c>
      <c r="I67" s="196">
        <v>91.41</v>
      </c>
      <c r="J67" s="186">
        <v>84.74</v>
      </c>
      <c r="K67" s="196" t="s">
        <v>405</v>
      </c>
      <c r="L67" s="186" t="s">
        <v>299</v>
      </c>
      <c r="M67" s="186">
        <v>93.38</v>
      </c>
      <c r="N67" s="186">
        <v>86.65</v>
      </c>
      <c r="O67" s="176">
        <f t="shared" si="4"/>
        <v>527.66999999999996</v>
      </c>
      <c r="P67" s="176">
        <f t="shared" si="5"/>
        <v>87.944999999999993</v>
      </c>
    </row>
    <row r="68" spans="1:16" s="7" customFormat="1" ht="19.5" customHeight="1">
      <c r="A68" s="173" t="s">
        <v>20</v>
      </c>
      <c r="B68" s="197" t="s">
        <v>221</v>
      </c>
      <c r="C68" s="189">
        <v>2003</v>
      </c>
      <c r="D68" s="189" t="s">
        <v>213</v>
      </c>
      <c r="E68" s="198" t="s">
        <v>23</v>
      </c>
      <c r="F68" s="186" t="s">
        <v>300</v>
      </c>
      <c r="G68" s="186">
        <v>79.010000000000005</v>
      </c>
      <c r="H68" s="186">
        <v>93.35</v>
      </c>
      <c r="I68" s="186">
        <v>86.22</v>
      </c>
      <c r="J68" s="186">
        <v>89.08</v>
      </c>
      <c r="K68" s="196">
        <v>81.709999999999994</v>
      </c>
      <c r="L68" s="186" t="s">
        <v>355</v>
      </c>
      <c r="M68" s="186">
        <v>80.010000000000005</v>
      </c>
      <c r="N68" s="186" t="s">
        <v>91</v>
      </c>
      <c r="O68" s="176">
        <f t="shared" si="4"/>
        <v>509.38</v>
      </c>
      <c r="P68" s="176">
        <f t="shared" si="5"/>
        <v>84.896666666666661</v>
      </c>
    </row>
    <row r="69" spans="1:16" s="7" customFormat="1" ht="19.5" customHeight="1">
      <c r="A69" s="173" t="s">
        <v>21</v>
      </c>
      <c r="B69" s="197" t="s">
        <v>151</v>
      </c>
      <c r="C69" s="189">
        <v>2003</v>
      </c>
      <c r="D69" s="189" t="s">
        <v>213</v>
      </c>
      <c r="E69" s="198" t="s">
        <v>23</v>
      </c>
      <c r="F69" s="186">
        <v>83.97</v>
      </c>
      <c r="G69" s="186">
        <v>81.72</v>
      </c>
      <c r="H69" s="186" t="s">
        <v>407</v>
      </c>
      <c r="I69" s="186">
        <v>79.349999999999994</v>
      </c>
      <c r="J69" s="186">
        <v>81.180000000000007</v>
      </c>
      <c r="K69" s="196" t="s">
        <v>301</v>
      </c>
      <c r="L69" s="186" t="s">
        <v>356</v>
      </c>
      <c r="M69" s="186">
        <v>92.96</v>
      </c>
      <c r="N69" s="186">
        <v>79.260000000000005</v>
      </c>
      <c r="O69" s="176">
        <f t="shared" si="4"/>
        <v>498.44</v>
      </c>
      <c r="P69" s="176">
        <f t="shared" si="5"/>
        <v>83.073333333333338</v>
      </c>
    </row>
    <row r="70" spans="1:16" s="7" customFormat="1" ht="19.5" customHeight="1">
      <c r="A70" s="173" t="s">
        <v>27</v>
      </c>
      <c r="B70" s="197" t="s">
        <v>217</v>
      </c>
      <c r="C70" s="189">
        <v>2003</v>
      </c>
      <c r="D70" s="189" t="s">
        <v>213</v>
      </c>
      <c r="E70" s="198" t="s">
        <v>23</v>
      </c>
      <c r="F70" s="186">
        <v>85.5</v>
      </c>
      <c r="G70" s="186" t="s">
        <v>91</v>
      </c>
      <c r="H70" s="186" t="s">
        <v>91</v>
      </c>
      <c r="I70" s="186">
        <v>77</v>
      </c>
      <c r="J70" s="186">
        <v>77.84</v>
      </c>
      <c r="K70" s="191">
        <v>90.75</v>
      </c>
      <c r="L70" s="186">
        <v>89.23</v>
      </c>
      <c r="M70" s="186" t="s">
        <v>91</v>
      </c>
      <c r="N70" s="186" t="s">
        <v>91</v>
      </c>
      <c r="O70" s="176">
        <f t="shared" si="4"/>
        <v>420.32000000000005</v>
      </c>
      <c r="P70" s="176">
        <f t="shared" si="5"/>
        <v>84.064000000000007</v>
      </c>
    </row>
    <row r="71" spans="1:16" s="7" customFormat="1" ht="19.5" customHeight="1">
      <c r="A71" s="173" t="s">
        <v>28</v>
      </c>
      <c r="B71" s="197" t="s">
        <v>219</v>
      </c>
      <c r="C71" s="189">
        <v>2003</v>
      </c>
      <c r="D71" s="189" t="s">
        <v>213</v>
      </c>
      <c r="E71" s="198" t="s">
        <v>220</v>
      </c>
      <c r="F71" s="186">
        <v>82.09</v>
      </c>
      <c r="G71" s="186" t="s">
        <v>91</v>
      </c>
      <c r="H71" s="186" t="s">
        <v>91</v>
      </c>
      <c r="I71" s="186">
        <v>77.680000000000007</v>
      </c>
      <c r="J71" s="186">
        <v>68.430000000000007</v>
      </c>
      <c r="K71" s="196">
        <v>86.52</v>
      </c>
      <c r="L71" s="186">
        <v>72.34</v>
      </c>
      <c r="M71" s="186" t="s">
        <v>91</v>
      </c>
      <c r="N71" s="186" t="s">
        <v>91</v>
      </c>
      <c r="O71" s="176">
        <f t="shared" si="4"/>
        <v>387.06000000000006</v>
      </c>
      <c r="P71" s="176">
        <f t="shared" si="5"/>
        <v>77.412000000000006</v>
      </c>
    </row>
    <row r="72" spans="1:16" s="7" customFormat="1" ht="19.5" customHeight="1">
      <c r="A72" s="173" t="s">
        <v>29</v>
      </c>
      <c r="B72" s="197" t="s">
        <v>223</v>
      </c>
      <c r="C72" s="189">
        <v>2003</v>
      </c>
      <c r="D72" s="189" t="s">
        <v>213</v>
      </c>
      <c r="E72" s="198" t="s">
        <v>206</v>
      </c>
      <c r="F72" s="186">
        <v>74.209999999999994</v>
      </c>
      <c r="G72" s="186" t="s">
        <v>91</v>
      </c>
      <c r="H72" s="186" t="s">
        <v>91</v>
      </c>
      <c r="I72" s="186">
        <v>88.4</v>
      </c>
      <c r="J72" s="186">
        <v>78.08</v>
      </c>
      <c r="K72" s="196" t="s">
        <v>91</v>
      </c>
      <c r="L72" s="186" t="s">
        <v>91</v>
      </c>
      <c r="M72" s="186" t="s">
        <v>91</v>
      </c>
      <c r="N72" s="186" t="s">
        <v>91</v>
      </c>
      <c r="O72" s="176">
        <f t="shared" si="4"/>
        <v>240.69</v>
      </c>
      <c r="P72" s="176">
        <f t="shared" si="5"/>
        <v>80.23</v>
      </c>
    </row>
    <row r="73" spans="1:16" s="7" customFormat="1" ht="19.5" customHeight="1">
      <c r="A73" s="173" t="s">
        <v>43</v>
      </c>
      <c r="B73" s="197" t="s">
        <v>260</v>
      </c>
      <c r="C73" s="189">
        <v>2003</v>
      </c>
      <c r="D73" s="189" t="s">
        <v>213</v>
      </c>
      <c r="E73" s="198" t="s">
        <v>259</v>
      </c>
      <c r="F73" s="186" t="s">
        <v>91</v>
      </c>
      <c r="G73" s="186" t="s">
        <v>91</v>
      </c>
      <c r="H73" s="186" t="s">
        <v>91</v>
      </c>
      <c r="I73" s="186">
        <v>95.03</v>
      </c>
      <c r="J73" s="186">
        <v>78.739999999999995</v>
      </c>
      <c r="K73" s="196" t="s">
        <v>91</v>
      </c>
      <c r="L73" s="186" t="s">
        <v>91</v>
      </c>
      <c r="M73" s="186" t="s">
        <v>91</v>
      </c>
      <c r="N73" s="186" t="s">
        <v>91</v>
      </c>
      <c r="O73" s="176">
        <f t="shared" si="4"/>
        <v>173.76999999999998</v>
      </c>
      <c r="P73" s="176">
        <f t="shared" si="5"/>
        <v>86.884999999999991</v>
      </c>
    </row>
    <row r="74" spans="1:16" ht="19.5" customHeight="1">
      <c r="A74" s="173" t="s">
        <v>56</v>
      </c>
      <c r="B74" s="197" t="s">
        <v>215</v>
      </c>
      <c r="C74" s="189">
        <v>2003</v>
      </c>
      <c r="D74" s="189" t="s">
        <v>213</v>
      </c>
      <c r="E74" s="198" t="s">
        <v>216</v>
      </c>
      <c r="F74" s="186">
        <v>87.87</v>
      </c>
      <c r="G74" s="186" t="s">
        <v>91</v>
      </c>
      <c r="H74" s="186" t="s">
        <v>91</v>
      </c>
      <c r="I74" s="186" t="s">
        <v>91</v>
      </c>
      <c r="J74" s="186" t="s">
        <v>91</v>
      </c>
      <c r="K74" s="196" t="s">
        <v>91</v>
      </c>
      <c r="L74" s="186" t="s">
        <v>91</v>
      </c>
      <c r="M74" s="186" t="s">
        <v>91</v>
      </c>
      <c r="N74" s="186" t="s">
        <v>91</v>
      </c>
      <c r="O74" s="176">
        <f t="shared" si="4"/>
        <v>87.87</v>
      </c>
      <c r="P74" s="176">
        <f t="shared" si="5"/>
        <v>87.87</v>
      </c>
    </row>
    <row r="75" spans="1:16" s="7" customFormat="1" ht="19.5" customHeight="1">
      <c r="A75" s="149"/>
      <c r="B75" s="152"/>
      <c r="C75" s="149"/>
      <c r="D75" s="17"/>
      <c r="F75" s="150"/>
      <c r="G75" s="150"/>
      <c r="H75" s="150"/>
      <c r="I75" s="150"/>
      <c r="J75" s="150"/>
      <c r="K75" s="151"/>
      <c r="L75" s="150"/>
      <c r="M75" s="150"/>
      <c r="N75" s="150"/>
      <c r="O75" s="10"/>
      <c r="P75" s="10"/>
    </row>
  </sheetData>
  <sortState ref="B57:P74">
    <sortCondition descending="1" ref="O57:O74"/>
  </sortState>
  <mergeCells count="9">
    <mergeCell ref="A30:B30"/>
    <mergeCell ref="A56:B56"/>
    <mergeCell ref="G10:H10"/>
    <mergeCell ref="G11:H11"/>
    <mergeCell ref="A1:P2"/>
    <mergeCell ref="I11:J11"/>
    <mergeCell ref="K11:L11"/>
    <mergeCell ref="M11:N11"/>
    <mergeCell ref="A12:B12"/>
  </mergeCells>
  <hyperlinks>
    <hyperlink ref="E27" r:id="rId1" location="/kluby/33" display="/kluby/33"/>
    <hyperlink ref="E14" r:id="rId2" location="/kluby/33" display="https://evidence.biatlon.cz/ - /kluby/33"/>
    <hyperlink ref="E13" r:id="rId3" location="/kluby/111" display="https://evidence.biatlon.cz/ - /kluby/111"/>
    <hyperlink ref="E15" r:id="rId4" location="/kluby/137" display="https://evidence.biatlon.cz/ - /kluby/137"/>
    <hyperlink ref="E16" r:id="rId5" location="/kluby/137" display="https://evidence.biatlon.cz/ - /kluby/137"/>
    <hyperlink ref="E18" r:id="rId6" location="/kluby/137" display="https://evidence.biatlon.cz/ - /kluby/137"/>
    <hyperlink ref="E20" r:id="rId7" location="/kluby/137" display="https://evidence.biatlon.cz/ - /kluby/137"/>
    <hyperlink ref="E21" r:id="rId8" location="/kluby/137" display="https://evidence.biatlon.cz/ - /kluby/137"/>
    <hyperlink ref="E24" r:id="rId9" location="/kluby/33" display="https://evidence.biatlon.cz/ - /kluby/33"/>
    <hyperlink ref="E19" r:id="rId10" location="/kluby/137" display="https://evidence.biatlon.cz/ - /kluby/137"/>
    <hyperlink ref="E17" r:id="rId11" location="/kluby/33" display="https://evidence.biatlon.cz/ - /kluby/33"/>
    <hyperlink ref="E32" r:id="rId12" location="/kluby/137" display="https://evidence.biatlon.cz/ - /kluby/137"/>
    <hyperlink ref="E40" r:id="rId13" location="/kluby/33" display="https://evidence.biatlon.cz/ - /kluby/33"/>
    <hyperlink ref="E49" r:id="rId14" location="/kluby/111" display="https://evidence.biatlon.cz/ - /kluby/111"/>
    <hyperlink ref="E36" r:id="rId15" location="/kluby/111" display="https://evidence.biatlon.cz/ - /kluby/111"/>
    <hyperlink ref="E38" r:id="rId16" location="/kluby/33" display="https://evidence.biatlon.cz/ - /kluby/33"/>
    <hyperlink ref="E34" r:id="rId17" location="/kluby/111" display="https://evidence.biatlon.cz/ - /kluby/111"/>
    <hyperlink ref="E44" r:id="rId18" location="/kluby/33" display="https://evidence.biatlon.cz/ - /kluby/33"/>
    <hyperlink ref="E50" r:id="rId19" location="/kluby/11" display="https://evidence.biatlon.cz/ - /kluby/11"/>
    <hyperlink ref="E37" r:id="rId20" location="/kluby/11" display="https://evidence.biatlon.cz/ - /kluby/11"/>
    <hyperlink ref="E54" r:id="rId21" location="/kluby/137" display="https://evidence.biatlon.cz/ - /kluby/137"/>
    <hyperlink ref="E45" r:id="rId22" location="/kluby/33" display="https://evidence.biatlon.cz/ - /kluby/33"/>
    <hyperlink ref="E33" r:id="rId23" location="/kluby/137" display="https://evidence.biatlon.cz/ - /kluby/137"/>
    <hyperlink ref="E31" r:id="rId24" location="/kluby/137" display="https://evidence.biatlon.cz/ - /kluby/137"/>
    <hyperlink ref="E35" r:id="rId25" location="/kluby/137" display="https://evidence.biatlon.cz/ - /kluby/137"/>
    <hyperlink ref="E46" r:id="rId26" location="/kluby/113" display="https://evidence.biatlon.cz/ - /kluby/113"/>
    <hyperlink ref="E43" r:id="rId27" location="/kluby/137" display="https://evidence.biatlon.cz/ - /kluby/137"/>
    <hyperlink ref="E39" r:id="rId28" location="/kluby/33" display="https://evidence.biatlon.cz/ - /kluby/33"/>
    <hyperlink ref="E42" r:id="rId29" location="/kluby/11" display="https://evidence.biatlon.cz/ - /kluby/11"/>
    <hyperlink ref="E47" r:id="rId30" location="/kluby/33" display="https://evidence.biatlon.cz/ - /kluby/33"/>
    <hyperlink ref="E41" r:id="rId31" location="/kluby/33" display="https://evidence.biatlon.cz/ - /kluby/33"/>
    <hyperlink ref="E23" r:id="rId32" location="/kluby/137" display="https://evidence.biatlon.cz/ - /kluby/137"/>
    <hyperlink ref="E61" r:id="rId33" location="/kluby/137" display="https://evidence.biatlon.cz/ - /kluby/137"/>
    <hyperlink ref="E63" r:id="rId34" location="/kluby/11" display="https://evidence.biatlon.cz/ - /kluby/11"/>
    <hyperlink ref="E59" r:id="rId35" location="/kluby/33" display="https://evidence.biatlon.cz/ - /kluby/33"/>
    <hyperlink ref="E60" r:id="rId36" location="/kluby/137" display="https://evidence.biatlon.cz/ - /kluby/137"/>
    <hyperlink ref="E62" r:id="rId37" location="/kluby/33" display="https://evidence.biatlon.cz/ - /kluby/33"/>
    <hyperlink ref="E65" r:id="rId38" location="/kluby/33" display="https://evidence.biatlon.cz/ - /kluby/33"/>
    <hyperlink ref="E74" r:id="rId39" location="/kluby/2" display="https://evidence.biatlon.cz/ - /kluby/2"/>
    <hyperlink ref="E67" r:id="rId40" location="/kluby/33" display="https://evidence.biatlon.cz/ - /kluby/33"/>
    <hyperlink ref="E70" r:id="rId41" location="/kluby/111" display="https://evidence.biatlon.cz/ - /kluby/111"/>
    <hyperlink ref="E66" r:id="rId42" location="/kluby/111" display="https://evidence.biatlon.cz/ - /kluby/111"/>
    <hyperlink ref="E69" r:id="rId43" location="/kluby/111" display="https://evidence.biatlon.cz/ - /kluby/111"/>
    <hyperlink ref="E64" r:id="rId44" location="/kluby/137" display="https://evidence.biatlon.cz/ - /kluby/137"/>
    <hyperlink ref="E71" r:id="rId45" location="/kluby/190" display="https://evidence.biatlon.cz/ - /kluby/190"/>
    <hyperlink ref="E57" r:id="rId46" location="/kluby/33" display="https://evidence.biatlon.cz/ - /kluby/33"/>
    <hyperlink ref="E72" r:id="rId47" location="/kluby/33" display="https://evidence.biatlon.cz/ - /kluby/33"/>
    <hyperlink ref="E22" r:id="rId48" location="/kluby/113" display="https://evidence.biatlon.cz/ - /kluby/113"/>
    <hyperlink ref="E48" r:id="rId49" location="/kluby/111" display="https://evidence.biatlon.cz/ - /kluby/111"/>
    <hyperlink ref="E58" r:id="rId50" location="/kluby/137" display="https://evidence.biatlon.cz/ - /kluby/137"/>
    <hyperlink ref="E26" r:id="rId51" location="/kluby/113" display="https://evidence.biatlon.cz/ - /kluby/113"/>
    <hyperlink ref="E53" r:id="rId52" location="/kluby/111" display="https://evidence.biatlon.cz/ - /kluby/111"/>
    <hyperlink ref="E73" r:id="rId53" location="/kluby/33" display="https://evidence.biatlon.cz/ - /kluby/33"/>
    <hyperlink ref="E51" r:id="rId54" location="/kluby/11" display="https://evidence.biatlon.cz/ - /kluby/11"/>
    <hyperlink ref="E28" r:id="rId55" location="/kluby/113" display="https://evidence.biatlon.cz/ - /kluby/113"/>
    <hyperlink ref="E68" r:id="rId56" location="/kluby/111" display="https://evidence.biatlon.cz/ - /kluby/111"/>
    <hyperlink ref="E52" r:id="rId57" location="/kluby/137" display="https://evidence.biatlon.cz/ - /kluby/137"/>
    <hyperlink ref="E25" r:id="rId58" location="/kluby/137" display="https://evidence.biatlon.cz/ - /kluby/137"/>
  </hyperlinks>
  <pageMargins left="0.70866141732283472" right="0.70866141732283472" top="0.78740157480314965" bottom="0.78740157480314965" header="0.31496062992125984" footer="0.31496062992125984"/>
  <pageSetup paperSize="9" scale="34" orientation="landscape" r:id="rId59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4"/>
  <sheetViews>
    <sheetView topLeftCell="A28" workbookViewId="0">
      <selection activeCell="D13" sqref="D13"/>
    </sheetView>
  </sheetViews>
  <sheetFormatPr defaultRowHeight="15"/>
  <cols>
    <col min="1" max="1" width="6.7109375" style="102" customWidth="1"/>
    <col min="2" max="2" width="24.5703125" style="102" customWidth="1"/>
    <col min="3" max="3" width="9.140625" style="135"/>
    <col min="4" max="4" width="13.7109375" style="136" customWidth="1"/>
    <col min="5" max="5" width="9.140625" style="103"/>
    <col min="6" max="6" width="12.7109375" style="103" customWidth="1"/>
    <col min="7" max="11" width="12.7109375" style="102" customWidth="1"/>
    <col min="12" max="12" width="12.7109375" style="103" customWidth="1"/>
    <col min="13" max="13" width="9.140625" style="103"/>
    <col min="14" max="15" width="9.140625" style="102"/>
    <col min="16" max="17" width="9.140625" style="104"/>
    <col min="18" max="256" width="9.140625" style="103"/>
    <col min="257" max="257" width="6.7109375" style="103" customWidth="1"/>
    <col min="258" max="258" width="24.5703125" style="103" customWidth="1"/>
    <col min="259" max="259" width="9.140625" style="103"/>
    <col min="260" max="260" width="13.7109375" style="103" customWidth="1"/>
    <col min="261" max="261" width="9.140625" style="103"/>
    <col min="262" max="268" width="12.7109375" style="103" customWidth="1"/>
    <col min="269" max="512" width="9.140625" style="103"/>
    <col min="513" max="513" width="6.7109375" style="103" customWidth="1"/>
    <col min="514" max="514" width="24.5703125" style="103" customWidth="1"/>
    <col min="515" max="515" width="9.140625" style="103"/>
    <col min="516" max="516" width="13.7109375" style="103" customWidth="1"/>
    <col min="517" max="517" width="9.140625" style="103"/>
    <col min="518" max="524" width="12.7109375" style="103" customWidth="1"/>
    <col min="525" max="768" width="9.140625" style="103"/>
    <col min="769" max="769" width="6.7109375" style="103" customWidth="1"/>
    <col min="770" max="770" width="24.5703125" style="103" customWidth="1"/>
    <col min="771" max="771" width="9.140625" style="103"/>
    <col min="772" max="772" width="13.7109375" style="103" customWidth="1"/>
    <col min="773" max="773" width="9.140625" style="103"/>
    <col min="774" max="780" width="12.7109375" style="103" customWidth="1"/>
    <col min="781" max="1024" width="9.140625" style="103"/>
    <col min="1025" max="1025" width="6.7109375" style="103" customWidth="1"/>
    <col min="1026" max="1026" width="24.5703125" style="103" customWidth="1"/>
    <col min="1027" max="1027" width="9.140625" style="103"/>
    <col min="1028" max="1028" width="13.7109375" style="103" customWidth="1"/>
    <col min="1029" max="1029" width="9.140625" style="103"/>
    <col min="1030" max="1036" width="12.7109375" style="103" customWidth="1"/>
    <col min="1037" max="1280" width="9.140625" style="103"/>
    <col min="1281" max="1281" width="6.7109375" style="103" customWidth="1"/>
    <col min="1282" max="1282" width="24.5703125" style="103" customWidth="1"/>
    <col min="1283" max="1283" width="9.140625" style="103"/>
    <col min="1284" max="1284" width="13.7109375" style="103" customWidth="1"/>
    <col min="1285" max="1285" width="9.140625" style="103"/>
    <col min="1286" max="1292" width="12.7109375" style="103" customWidth="1"/>
    <col min="1293" max="1536" width="9.140625" style="103"/>
    <col min="1537" max="1537" width="6.7109375" style="103" customWidth="1"/>
    <col min="1538" max="1538" width="24.5703125" style="103" customWidth="1"/>
    <col min="1539" max="1539" width="9.140625" style="103"/>
    <col min="1540" max="1540" width="13.7109375" style="103" customWidth="1"/>
    <col min="1541" max="1541" width="9.140625" style="103"/>
    <col min="1542" max="1548" width="12.7109375" style="103" customWidth="1"/>
    <col min="1549" max="1792" width="9.140625" style="103"/>
    <col min="1793" max="1793" width="6.7109375" style="103" customWidth="1"/>
    <col min="1794" max="1794" width="24.5703125" style="103" customWidth="1"/>
    <col min="1795" max="1795" width="9.140625" style="103"/>
    <col min="1796" max="1796" width="13.7109375" style="103" customWidth="1"/>
    <col min="1797" max="1797" width="9.140625" style="103"/>
    <col min="1798" max="1804" width="12.7109375" style="103" customWidth="1"/>
    <col min="1805" max="2048" width="9.140625" style="103"/>
    <col min="2049" max="2049" width="6.7109375" style="103" customWidth="1"/>
    <col min="2050" max="2050" width="24.5703125" style="103" customWidth="1"/>
    <col min="2051" max="2051" width="9.140625" style="103"/>
    <col min="2052" max="2052" width="13.7109375" style="103" customWidth="1"/>
    <col min="2053" max="2053" width="9.140625" style="103"/>
    <col min="2054" max="2060" width="12.7109375" style="103" customWidth="1"/>
    <col min="2061" max="2304" width="9.140625" style="103"/>
    <col min="2305" max="2305" width="6.7109375" style="103" customWidth="1"/>
    <col min="2306" max="2306" width="24.5703125" style="103" customWidth="1"/>
    <col min="2307" max="2307" width="9.140625" style="103"/>
    <col min="2308" max="2308" width="13.7109375" style="103" customWidth="1"/>
    <col min="2309" max="2309" width="9.140625" style="103"/>
    <col min="2310" max="2316" width="12.7109375" style="103" customWidth="1"/>
    <col min="2317" max="2560" width="9.140625" style="103"/>
    <col min="2561" max="2561" width="6.7109375" style="103" customWidth="1"/>
    <col min="2562" max="2562" width="24.5703125" style="103" customWidth="1"/>
    <col min="2563" max="2563" width="9.140625" style="103"/>
    <col min="2564" max="2564" width="13.7109375" style="103" customWidth="1"/>
    <col min="2565" max="2565" width="9.140625" style="103"/>
    <col min="2566" max="2572" width="12.7109375" style="103" customWidth="1"/>
    <col min="2573" max="2816" width="9.140625" style="103"/>
    <col min="2817" max="2817" width="6.7109375" style="103" customWidth="1"/>
    <col min="2818" max="2818" width="24.5703125" style="103" customWidth="1"/>
    <col min="2819" max="2819" width="9.140625" style="103"/>
    <col min="2820" max="2820" width="13.7109375" style="103" customWidth="1"/>
    <col min="2821" max="2821" width="9.140625" style="103"/>
    <col min="2822" max="2828" width="12.7109375" style="103" customWidth="1"/>
    <col min="2829" max="3072" width="9.140625" style="103"/>
    <col min="3073" max="3073" width="6.7109375" style="103" customWidth="1"/>
    <col min="3074" max="3074" width="24.5703125" style="103" customWidth="1"/>
    <col min="3075" max="3075" width="9.140625" style="103"/>
    <col min="3076" max="3076" width="13.7109375" style="103" customWidth="1"/>
    <col min="3077" max="3077" width="9.140625" style="103"/>
    <col min="3078" max="3084" width="12.7109375" style="103" customWidth="1"/>
    <col min="3085" max="3328" width="9.140625" style="103"/>
    <col min="3329" max="3329" width="6.7109375" style="103" customWidth="1"/>
    <col min="3330" max="3330" width="24.5703125" style="103" customWidth="1"/>
    <col min="3331" max="3331" width="9.140625" style="103"/>
    <col min="3332" max="3332" width="13.7109375" style="103" customWidth="1"/>
    <col min="3333" max="3333" width="9.140625" style="103"/>
    <col min="3334" max="3340" width="12.7109375" style="103" customWidth="1"/>
    <col min="3341" max="3584" width="9.140625" style="103"/>
    <col min="3585" max="3585" width="6.7109375" style="103" customWidth="1"/>
    <col min="3586" max="3586" width="24.5703125" style="103" customWidth="1"/>
    <col min="3587" max="3587" width="9.140625" style="103"/>
    <col min="3588" max="3588" width="13.7109375" style="103" customWidth="1"/>
    <col min="3589" max="3589" width="9.140625" style="103"/>
    <col min="3590" max="3596" width="12.7109375" style="103" customWidth="1"/>
    <col min="3597" max="3840" width="9.140625" style="103"/>
    <col min="3841" max="3841" width="6.7109375" style="103" customWidth="1"/>
    <col min="3842" max="3842" width="24.5703125" style="103" customWidth="1"/>
    <col min="3843" max="3843" width="9.140625" style="103"/>
    <col min="3844" max="3844" width="13.7109375" style="103" customWidth="1"/>
    <col min="3845" max="3845" width="9.140625" style="103"/>
    <col min="3846" max="3852" width="12.7109375" style="103" customWidth="1"/>
    <col min="3853" max="4096" width="9.140625" style="103"/>
    <col min="4097" max="4097" width="6.7109375" style="103" customWidth="1"/>
    <col min="4098" max="4098" width="24.5703125" style="103" customWidth="1"/>
    <col min="4099" max="4099" width="9.140625" style="103"/>
    <col min="4100" max="4100" width="13.7109375" style="103" customWidth="1"/>
    <col min="4101" max="4101" width="9.140625" style="103"/>
    <col min="4102" max="4108" width="12.7109375" style="103" customWidth="1"/>
    <col min="4109" max="4352" width="9.140625" style="103"/>
    <col min="4353" max="4353" width="6.7109375" style="103" customWidth="1"/>
    <col min="4354" max="4354" width="24.5703125" style="103" customWidth="1"/>
    <col min="4355" max="4355" width="9.140625" style="103"/>
    <col min="4356" max="4356" width="13.7109375" style="103" customWidth="1"/>
    <col min="4357" max="4357" width="9.140625" style="103"/>
    <col min="4358" max="4364" width="12.7109375" style="103" customWidth="1"/>
    <col min="4365" max="4608" width="9.140625" style="103"/>
    <col min="4609" max="4609" width="6.7109375" style="103" customWidth="1"/>
    <col min="4610" max="4610" width="24.5703125" style="103" customWidth="1"/>
    <col min="4611" max="4611" width="9.140625" style="103"/>
    <col min="4612" max="4612" width="13.7109375" style="103" customWidth="1"/>
    <col min="4613" max="4613" width="9.140625" style="103"/>
    <col min="4614" max="4620" width="12.7109375" style="103" customWidth="1"/>
    <col min="4621" max="4864" width="9.140625" style="103"/>
    <col min="4865" max="4865" width="6.7109375" style="103" customWidth="1"/>
    <col min="4866" max="4866" width="24.5703125" style="103" customWidth="1"/>
    <col min="4867" max="4867" width="9.140625" style="103"/>
    <col min="4868" max="4868" width="13.7109375" style="103" customWidth="1"/>
    <col min="4869" max="4869" width="9.140625" style="103"/>
    <col min="4870" max="4876" width="12.7109375" style="103" customWidth="1"/>
    <col min="4877" max="5120" width="9.140625" style="103"/>
    <col min="5121" max="5121" width="6.7109375" style="103" customWidth="1"/>
    <col min="5122" max="5122" width="24.5703125" style="103" customWidth="1"/>
    <col min="5123" max="5123" width="9.140625" style="103"/>
    <col min="5124" max="5124" width="13.7109375" style="103" customWidth="1"/>
    <col min="5125" max="5125" width="9.140625" style="103"/>
    <col min="5126" max="5132" width="12.7109375" style="103" customWidth="1"/>
    <col min="5133" max="5376" width="9.140625" style="103"/>
    <col min="5377" max="5377" width="6.7109375" style="103" customWidth="1"/>
    <col min="5378" max="5378" width="24.5703125" style="103" customWidth="1"/>
    <col min="5379" max="5379" width="9.140625" style="103"/>
    <col min="5380" max="5380" width="13.7109375" style="103" customWidth="1"/>
    <col min="5381" max="5381" width="9.140625" style="103"/>
    <col min="5382" max="5388" width="12.7109375" style="103" customWidth="1"/>
    <col min="5389" max="5632" width="9.140625" style="103"/>
    <col min="5633" max="5633" width="6.7109375" style="103" customWidth="1"/>
    <col min="5634" max="5634" width="24.5703125" style="103" customWidth="1"/>
    <col min="5635" max="5635" width="9.140625" style="103"/>
    <col min="5636" max="5636" width="13.7109375" style="103" customWidth="1"/>
    <col min="5637" max="5637" width="9.140625" style="103"/>
    <col min="5638" max="5644" width="12.7109375" style="103" customWidth="1"/>
    <col min="5645" max="5888" width="9.140625" style="103"/>
    <col min="5889" max="5889" width="6.7109375" style="103" customWidth="1"/>
    <col min="5890" max="5890" width="24.5703125" style="103" customWidth="1"/>
    <col min="5891" max="5891" width="9.140625" style="103"/>
    <col min="5892" max="5892" width="13.7109375" style="103" customWidth="1"/>
    <col min="5893" max="5893" width="9.140625" style="103"/>
    <col min="5894" max="5900" width="12.7109375" style="103" customWidth="1"/>
    <col min="5901" max="6144" width="9.140625" style="103"/>
    <col min="6145" max="6145" width="6.7109375" style="103" customWidth="1"/>
    <col min="6146" max="6146" width="24.5703125" style="103" customWidth="1"/>
    <col min="6147" max="6147" width="9.140625" style="103"/>
    <col min="6148" max="6148" width="13.7109375" style="103" customWidth="1"/>
    <col min="6149" max="6149" width="9.140625" style="103"/>
    <col min="6150" max="6156" width="12.7109375" style="103" customWidth="1"/>
    <col min="6157" max="6400" width="9.140625" style="103"/>
    <col min="6401" max="6401" width="6.7109375" style="103" customWidth="1"/>
    <col min="6402" max="6402" width="24.5703125" style="103" customWidth="1"/>
    <col min="6403" max="6403" width="9.140625" style="103"/>
    <col min="6404" max="6404" width="13.7109375" style="103" customWidth="1"/>
    <col min="6405" max="6405" width="9.140625" style="103"/>
    <col min="6406" max="6412" width="12.7109375" style="103" customWidth="1"/>
    <col min="6413" max="6656" width="9.140625" style="103"/>
    <col min="6657" max="6657" width="6.7109375" style="103" customWidth="1"/>
    <col min="6658" max="6658" width="24.5703125" style="103" customWidth="1"/>
    <col min="6659" max="6659" width="9.140625" style="103"/>
    <col min="6660" max="6660" width="13.7109375" style="103" customWidth="1"/>
    <col min="6661" max="6661" width="9.140625" style="103"/>
    <col min="6662" max="6668" width="12.7109375" style="103" customWidth="1"/>
    <col min="6669" max="6912" width="9.140625" style="103"/>
    <col min="6913" max="6913" width="6.7109375" style="103" customWidth="1"/>
    <col min="6914" max="6914" width="24.5703125" style="103" customWidth="1"/>
    <col min="6915" max="6915" width="9.140625" style="103"/>
    <col min="6916" max="6916" width="13.7109375" style="103" customWidth="1"/>
    <col min="6917" max="6917" width="9.140625" style="103"/>
    <col min="6918" max="6924" width="12.7109375" style="103" customWidth="1"/>
    <col min="6925" max="7168" width="9.140625" style="103"/>
    <col min="7169" max="7169" width="6.7109375" style="103" customWidth="1"/>
    <col min="7170" max="7170" width="24.5703125" style="103" customWidth="1"/>
    <col min="7171" max="7171" width="9.140625" style="103"/>
    <col min="7172" max="7172" width="13.7109375" style="103" customWidth="1"/>
    <col min="7173" max="7173" width="9.140625" style="103"/>
    <col min="7174" max="7180" width="12.7109375" style="103" customWidth="1"/>
    <col min="7181" max="7424" width="9.140625" style="103"/>
    <col min="7425" max="7425" width="6.7109375" style="103" customWidth="1"/>
    <col min="7426" max="7426" width="24.5703125" style="103" customWidth="1"/>
    <col min="7427" max="7427" width="9.140625" style="103"/>
    <col min="7428" max="7428" width="13.7109375" style="103" customWidth="1"/>
    <col min="7429" max="7429" width="9.140625" style="103"/>
    <col min="7430" max="7436" width="12.7109375" style="103" customWidth="1"/>
    <col min="7437" max="7680" width="9.140625" style="103"/>
    <col min="7681" max="7681" width="6.7109375" style="103" customWidth="1"/>
    <col min="7682" max="7682" width="24.5703125" style="103" customWidth="1"/>
    <col min="7683" max="7683" width="9.140625" style="103"/>
    <col min="7684" max="7684" width="13.7109375" style="103" customWidth="1"/>
    <col min="7685" max="7685" width="9.140625" style="103"/>
    <col min="7686" max="7692" width="12.7109375" style="103" customWidth="1"/>
    <col min="7693" max="7936" width="9.140625" style="103"/>
    <col min="7937" max="7937" width="6.7109375" style="103" customWidth="1"/>
    <col min="7938" max="7938" width="24.5703125" style="103" customWidth="1"/>
    <col min="7939" max="7939" width="9.140625" style="103"/>
    <col min="7940" max="7940" width="13.7109375" style="103" customWidth="1"/>
    <col min="7941" max="7941" width="9.140625" style="103"/>
    <col min="7942" max="7948" width="12.7109375" style="103" customWidth="1"/>
    <col min="7949" max="8192" width="9.140625" style="103"/>
    <col min="8193" max="8193" width="6.7109375" style="103" customWidth="1"/>
    <col min="8194" max="8194" width="24.5703125" style="103" customWidth="1"/>
    <col min="8195" max="8195" width="9.140625" style="103"/>
    <col min="8196" max="8196" width="13.7109375" style="103" customWidth="1"/>
    <col min="8197" max="8197" width="9.140625" style="103"/>
    <col min="8198" max="8204" width="12.7109375" style="103" customWidth="1"/>
    <col min="8205" max="8448" width="9.140625" style="103"/>
    <col min="8449" max="8449" width="6.7109375" style="103" customWidth="1"/>
    <col min="8450" max="8450" width="24.5703125" style="103" customWidth="1"/>
    <col min="8451" max="8451" width="9.140625" style="103"/>
    <col min="8452" max="8452" width="13.7109375" style="103" customWidth="1"/>
    <col min="8453" max="8453" width="9.140625" style="103"/>
    <col min="8454" max="8460" width="12.7109375" style="103" customWidth="1"/>
    <col min="8461" max="8704" width="9.140625" style="103"/>
    <col min="8705" max="8705" width="6.7109375" style="103" customWidth="1"/>
    <col min="8706" max="8706" width="24.5703125" style="103" customWidth="1"/>
    <col min="8707" max="8707" width="9.140625" style="103"/>
    <col min="8708" max="8708" width="13.7109375" style="103" customWidth="1"/>
    <col min="8709" max="8709" width="9.140625" style="103"/>
    <col min="8710" max="8716" width="12.7109375" style="103" customWidth="1"/>
    <col min="8717" max="8960" width="9.140625" style="103"/>
    <col min="8961" max="8961" width="6.7109375" style="103" customWidth="1"/>
    <col min="8962" max="8962" width="24.5703125" style="103" customWidth="1"/>
    <col min="8963" max="8963" width="9.140625" style="103"/>
    <col min="8964" max="8964" width="13.7109375" style="103" customWidth="1"/>
    <col min="8965" max="8965" width="9.140625" style="103"/>
    <col min="8966" max="8972" width="12.7109375" style="103" customWidth="1"/>
    <col min="8973" max="9216" width="9.140625" style="103"/>
    <col min="9217" max="9217" width="6.7109375" style="103" customWidth="1"/>
    <col min="9218" max="9218" width="24.5703125" style="103" customWidth="1"/>
    <col min="9219" max="9219" width="9.140625" style="103"/>
    <col min="9220" max="9220" width="13.7109375" style="103" customWidth="1"/>
    <col min="9221" max="9221" width="9.140625" style="103"/>
    <col min="9222" max="9228" width="12.7109375" style="103" customWidth="1"/>
    <col min="9229" max="9472" width="9.140625" style="103"/>
    <col min="9473" max="9473" width="6.7109375" style="103" customWidth="1"/>
    <col min="9474" max="9474" width="24.5703125" style="103" customWidth="1"/>
    <col min="9475" max="9475" width="9.140625" style="103"/>
    <col min="9476" max="9476" width="13.7109375" style="103" customWidth="1"/>
    <col min="9477" max="9477" width="9.140625" style="103"/>
    <col min="9478" max="9484" width="12.7109375" style="103" customWidth="1"/>
    <col min="9485" max="9728" width="9.140625" style="103"/>
    <col min="9729" max="9729" width="6.7109375" style="103" customWidth="1"/>
    <col min="9730" max="9730" width="24.5703125" style="103" customWidth="1"/>
    <col min="9731" max="9731" width="9.140625" style="103"/>
    <col min="9732" max="9732" width="13.7109375" style="103" customWidth="1"/>
    <col min="9733" max="9733" width="9.140625" style="103"/>
    <col min="9734" max="9740" width="12.7109375" style="103" customWidth="1"/>
    <col min="9741" max="9984" width="9.140625" style="103"/>
    <col min="9985" max="9985" width="6.7109375" style="103" customWidth="1"/>
    <col min="9986" max="9986" width="24.5703125" style="103" customWidth="1"/>
    <col min="9987" max="9987" width="9.140625" style="103"/>
    <col min="9988" max="9988" width="13.7109375" style="103" customWidth="1"/>
    <col min="9989" max="9989" width="9.140625" style="103"/>
    <col min="9990" max="9996" width="12.7109375" style="103" customWidth="1"/>
    <col min="9997" max="10240" width="9.140625" style="103"/>
    <col min="10241" max="10241" width="6.7109375" style="103" customWidth="1"/>
    <col min="10242" max="10242" width="24.5703125" style="103" customWidth="1"/>
    <col min="10243" max="10243" width="9.140625" style="103"/>
    <col min="10244" max="10244" width="13.7109375" style="103" customWidth="1"/>
    <col min="10245" max="10245" width="9.140625" style="103"/>
    <col min="10246" max="10252" width="12.7109375" style="103" customWidth="1"/>
    <col min="10253" max="10496" width="9.140625" style="103"/>
    <col min="10497" max="10497" width="6.7109375" style="103" customWidth="1"/>
    <col min="10498" max="10498" width="24.5703125" style="103" customWidth="1"/>
    <col min="10499" max="10499" width="9.140625" style="103"/>
    <col min="10500" max="10500" width="13.7109375" style="103" customWidth="1"/>
    <col min="10501" max="10501" width="9.140625" style="103"/>
    <col min="10502" max="10508" width="12.7109375" style="103" customWidth="1"/>
    <col min="10509" max="10752" width="9.140625" style="103"/>
    <col min="10753" max="10753" width="6.7109375" style="103" customWidth="1"/>
    <col min="10754" max="10754" width="24.5703125" style="103" customWidth="1"/>
    <col min="10755" max="10755" width="9.140625" style="103"/>
    <col min="10756" max="10756" width="13.7109375" style="103" customWidth="1"/>
    <col min="10757" max="10757" width="9.140625" style="103"/>
    <col min="10758" max="10764" width="12.7109375" style="103" customWidth="1"/>
    <col min="10765" max="11008" width="9.140625" style="103"/>
    <col min="11009" max="11009" width="6.7109375" style="103" customWidth="1"/>
    <col min="11010" max="11010" width="24.5703125" style="103" customWidth="1"/>
    <col min="11011" max="11011" width="9.140625" style="103"/>
    <col min="11012" max="11012" width="13.7109375" style="103" customWidth="1"/>
    <col min="11013" max="11013" width="9.140625" style="103"/>
    <col min="11014" max="11020" width="12.7109375" style="103" customWidth="1"/>
    <col min="11021" max="11264" width="9.140625" style="103"/>
    <col min="11265" max="11265" width="6.7109375" style="103" customWidth="1"/>
    <col min="11266" max="11266" width="24.5703125" style="103" customWidth="1"/>
    <col min="11267" max="11267" width="9.140625" style="103"/>
    <col min="11268" max="11268" width="13.7109375" style="103" customWidth="1"/>
    <col min="11269" max="11269" width="9.140625" style="103"/>
    <col min="11270" max="11276" width="12.7109375" style="103" customWidth="1"/>
    <col min="11277" max="11520" width="9.140625" style="103"/>
    <col min="11521" max="11521" width="6.7109375" style="103" customWidth="1"/>
    <col min="11522" max="11522" width="24.5703125" style="103" customWidth="1"/>
    <col min="11523" max="11523" width="9.140625" style="103"/>
    <col min="11524" max="11524" width="13.7109375" style="103" customWidth="1"/>
    <col min="11525" max="11525" width="9.140625" style="103"/>
    <col min="11526" max="11532" width="12.7109375" style="103" customWidth="1"/>
    <col min="11533" max="11776" width="9.140625" style="103"/>
    <col min="11777" max="11777" width="6.7109375" style="103" customWidth="1"/>
    <col min="11778" max="11778" width="24.5703125" style="103" customWidth="1"/>
    <col min="11779" max="11779" width="9.140625" style="103"/>
    <col min="11780" max="11780" width="13.7109375" style="103" customWidth="1"/>
    <col min="11781" max="11781" width="9.140625" style="103"/>
    <col min="11782" max="11788" width="12.7109375" style="103" customWidth="1"/>
    <col min="11789" max="12032" width="9.140625" style="103"/>
    <col min="12033" max="12033" width="6.7109375" style="103" customWidth="1"/>
    <col min="12034" max="12034" width="24.5703125" style="103" customWidth="1"/>
    <col min="12035" max="12035" width="9.140625" style="103"/>
    <col min="12036" max="12036" width="13.7109375" style="103" customWidth="1"/>
    <col min="12037" max="12037" width="9.140625" style="103"/>
    <col min="12038" max="12044" width="12.7109375" style="103" customWidth="1"/>
    <col min="12045" max="12288" width="9.140625" style="103"/>
    <col min="12289" max="12289" width="6.7109375" style="103" customWidth="1"/>
    <col min="12290" max="12290" width="24.5703125" style="103" customWidth="1"/>
    <col min="12291" max="12291" width="9.140625" style="103"/>
    <col min="12292" max="12292" width="13.7109375" style="103" customWidth="1"/>
    <col min="12293" max="12293" width="9.140625" style="103"/>
    <col min="12294" max="12300" width="12.7109375" style="103" customWidth="1"/>
    <col min="12301" max="12544" width="9.140625" style="103"/>
    <col min="12545" max="12545" width="6.7109375" style="103" customWidth="1"/>
    <col min="12546" max="12546" width="24.5703125" style="103" customWidth="1"/>
    <col min="12547" max="12547" width="9.140625" style="103"/>
    <col min="12548" max="12548" width="13.7109375" style="103" customWidth="1"/>
    <col min="12549" max="12549" width="9.140625" style="103"/>
    <col min="12550" max="12556" width="12.7109375" style="103" customWidth="1"/>
    <col min="12557" max="12800" width="9.140625" style="103"/>
    <col min="12801" max="12801" width="6.7109375" style="103" customWidth="1"/>
    <col min="12802" max="12802" width="24.5703125" style="103" customWidth="1"/>
    <col min="12803" max="12803" width="9.140625" style="103"/>
    <col min="12804" max="12804" width="13.7109375" style="103" customWidth="1"/>
    <col min="12805" max="12805" width="9.140625" style="103"/>
    <col min="12806" max="12812" width="12.7109375" style="103" customWidth="1"/>
    <col min="12813" max="13056" width="9.140625" style="103"/>
    <col min="13057" max="13057" width="6.7109375" style="103" customWidth="1"/>
    <col min="13058" max="13058" width="24.5703125" style="103" customWidth="1"/>
    <col min="13059" max="13059" width="9.140625" style="103"/>
    <col min="13060" max="13060" width="13.7109375" style="103" customWidth="1"/>
    <col min="13061" max="13061" width="9.140625" style="103"/>
    <col min="13062" max="13068" width="12.7109375" style="103" customWidth="1"/>
    <col min="13069" max="13312" width="9.140625" style="103"/>
    <col min="13313" max="13313" width="6.7109375" style="103" customWidth="1"/>
    <col min="13314" max="13314" width="24.5703125" style="103" customWidth="1"/>
    <col min="13315" max="13315" width="9.140625" style="103"/>
    <col min="13316" max="13316" width="13.7109375" style="103" customWidth="1"/>
    <col min="13317" max="13317" width="9.140625" style="103"/>
    <col min="13318" max="13324" width="12.7109375" style="103" customWidth="1"/>
    <col min="13325" max="13568" width="9.140625" style="103"/>
    <col min="13569" max="13569" width="6.7109375" style="103" customWidth="1"/>
    <col min="13570" max="13570" width="24.5703125" style="103" customWidth="1"/>
    <col min="13571" max="13571" width="9.140625" style="103"/>
    <col min="13572" max="13572" width="13.7109375" style="103" customWidth="1"/>
    <col min="13573" max="13573" width="9.140625" style="103"/>
    <col min="13574" max="13580" width="12.7109375" style="103" customWidth="1"/>
    <col min="13581" max="13824" width="9.140625" style="103"/>
    <col min="13825" max="13825" width="6.7109375" style="103" customWidth="1"/>
    <col min="13826" max="13826" width="24.5703125" style="103" customWidth="1"/>
    <col min="13827" max="13827" width="9.140625" style="103"/>
    <col min="13828" max="13828" width="13.7109375" style="103" customWidth="1"/>
    <col min="13829" max="13829" width="9.140625" style="103"/>
    <col min="13830" max="13836" width="12.7109375" style="103" customWidth="1"/>
    <col min="13837" max="14080" width="9.140625" style="103"/>
    <col min="14081" max="14081" width="6.7109375" style="103" customWidth="1"/>
    <col min="14082" max="14082" width="24.5703125" style="103" customWidth="1"/>
    <col min="14083" max="14083" width="9.140625" style="103"/>
    <col min="14084" max="14084" width="13.7109375" style="103" customWidth="1"/>
    <col min="14085" max="14085" width="9.140625" style="103"/>
    <col min="14086" max="14092" width="12.7109375" style="103" customWidth="1"/>
    <col min="14093" max="14336" width="9.140625" style="103"/>
    <col min="14337" max="14337" width="6.7109375" style="103" customWidth="1"/>
    <col min="14338" max="14338" width="24.5703125" style="103" customWidth="1"/>
    <col min="14339" max="14339" width="9.140625" style="103"/>
    <col min="14340" max="14340" width="13.7109375" style="103" customWidth="1"/>
    <col min="14341" max="14341" width="9.140625" style="103"/>
    <col min="14342" max="14348" width="12.7109375" style="103" customWidth="1"/>
    <col min="14349" max="14592" width="9.140625" style="103"/>
    <col min="14593" max="14593" width="6.7109375" style="103" customWidth="1"/>
    <col min="14594" max="14594" width="24.5703125" style="103" customWidth="1"/>
    <col min="14595" max="14595" width="9.140625" style="103"/>
    <col min="14596" max="14596" width="13.7109375" style="103" customWidth="1"/>
    <col min="14597" max="14597" width="9.140625" style="103"/>
    <col min="14598" max="14604" width="12.7109375" style="103" customWidth="1"/>
    <col min="14605" max="14848" width="9.140625" style="103"/>
    <col min="14849" max="14849" width="6.7109375" style="103" customWidth="1"/>
    <col min="14850" max="14850" width="24.5703125" style="103" customWidth="1"/>
    <col min="14851" max="14851" width="9.140625" style="103"/>
    <col min="14852" max="14852" width="13.7109375" style="103" customWidth="1"/>
    <col min="14853" max="14853" width="9.140625" style="103"/>
    <col min="14854" max="14860" width="12.7109375" style="103" customWidth="1"/>
    <col min="14861" max="15104" width="9.140625" style="103"/>
    <col min="15105" max="15105" width="6.7109375" style="103" customWidth="1"/>
    <col min="15106" max="15106" width="24.5703125" style="103" customWidth="1"/>
    <col min="15107" max="15107" width="9.140625" style="103"/>
    <col min="15108" max="15108" width="13.7109375" style="103" customWidth="1"/>
    <col min="15109" max="15109" width="9.140625" style="103"/>
    <col min="15110" max="15116" width="12.7109375" style="103" customWidth="1"/>
    <col min="15117" max="15360" width="9.140625" style="103"/>
    <col min="15361" max="15361" width="6.7109375" style="103" customWidth="1"/>
    <col min="15362" max="15362" width="24.5703125" style="103" customWidth="1"/>
    <col min="15363" max="15363" width="9.140625" style="103"/>
    <col min="15364" max="15364" width="13.7109375" style="103" customWidth="1"/>
    <col min="15365" max="15365" width="9.140625" style="103"/>
    <col min="15366" max="15372" width="12.7109375" style="103" customWidth="1"/>
    <col min="15373" max="15616" width="9.140625" style="103"/>
    <col min="15617" max="15617" width="6.7109375" style="103" customWidth="1"/>
    <col min="15618" max="15618" width="24.5703125" style="103" customWidth="1"/>
    <col min="15619" max="15619" width="9.140625" style="103"/>
    <col min="15620" max="15620" width="13.7109375" style="103" customWidth="1"/>
    <col min="15621" max="15621" width="9.140625" style="103"/>
    <col min="15622" max="15628" width="12.7109375" style="103" customWidth="1"/>
    <col min="15629" max="15872" width="9.140625" style="103"/>
    <col min="15873" max="15873" width="6.7109375" style="103" customWidth="1"/>
    <col min="15874" max="15874" width="24.5703125" style="103" customWidth="1"/>
    <col min="15875" max="15875" width="9.140625" style="103"/>
    <col min="15876" max="15876" width="13.7109375" style="103" customWidth="1"/>
    <col min="15877" max="15877" width="9.140625" style="103"/>
    <col min="15878" max="15884" width="12.7109375" style="103" customWidth="1"/>
    <col min="15885" max="16128" width="9.140625" style="103"/>
    <col min="16129" max="16129" width="6.7109375" style="103" customWidth="1"/>
    <col min="16130" max="16130" width="24.5703125" style="103" customWidth="1"/>
    <col min="16131" max="16131" width="9.140625" style="103"/>
    <col min="16132" max="16132" width="13.7109375" style="103" customWidth="1"/>
    <col min="16133" max="16133" width="9.140625" style="103"/>
    <col min="16134" max="16140" width="12.7109375" style="103" customWidth="1"/>
    <col min="16141" max="16384" width="9.140625" style="103"/>
  </cols>
  <sheetData>
    <row r="1" spans="1:17" s="24" customFormat="1" ht="18.75">
      <c r="A1" s="21" t="s">
        <v>189</v>
      </c>
      <c r="B1" s="2"/>
      <c r="C1" s="99"/>
      <c r="D1" s="99"/>
      <c r="E1" s="99"/>
      <c r="F1" s="2"/>
      <c r="G1" s="99"/>
      <c r="H1" s="99"/>
      <c r="I1" s="99"/>
      <c r="J1" s="100"/>
      <c r="K1" s="101"/>
      <c r="N1" s="101"/>
      <c r="O1" s="101"/>
      <c r="P1" s="27"/>
      <c r="Q1" s="27"/>
    </row>
    <row r="2" spans="1:17">
      <c r="A2" s="304"/>
      <c r="B2" s="304"/>
      <c r="C2" s="304"/>
      <c r="D2" s="99"/>
      <c r="E2" s="99"/>
      <c r="F2" s="100"/>
      <c r="G2" s="13"/>
      <c r="H2" s="99"/>
      <c r="I2" s="99"/>
      <c r="J2" s="100"/>
    </row>
    <row r="3" spans="1:17" s="24" customFormat="1" ht="18.75">
      <c r="A3" s="300" t="s">
        <v>190</v>
      </c>
      <c r="B3" s="300"/>
      <c r="C3" s="300"/>
      <c r="D3" s="300"/>
      <c r="E3" s="300"/>
      <c r="F3" s="300"/>
      <c r="G3" s="300"/>
      <c r="H3" s="300"/>
      <c r="I3" s="300"/>
      <c r="J3" s="300"/>
      <c r="K3" s="21"/>
      <c r="N3" s="101"/>
      <c r="O3" s="101"/>
      <c r="P3" s="27"/>
      <c r="Q3" s="27"/>
    </row>
    <row r="4" spans="1:17" s="20" customFormat="1" ht="15.75">
      <c r="A4" s="34" t="s">
        <v>191</v>
      </c>
      <c r="B4" s="105"/>
      <c r="C4" s="106"/>
      <c r="D4" s="107"/>
      <c r="E4" s="107"/>
      <c r="F4" s="108"/>
      <c r="G4" s="108"/>
      <c r="H4" s="108"/>
      <c r="I4" s="108"/>
      <c r="J4" s="108"/>
      <c r="K4" s="35"/>
      <c r="N4" s="35"/>
      <c r="O4" s="35"/>
      <c r="P4" s="32"/>
      <c r="Q4" s="32"/>
    </row>
    <row r="5" spans="1:17" s="20" customFormat="1" ht="15.75">
      <c r="A5" s="29"/>
      <c r="B5" s="29"/>
      <c r="C5" s="11"/>
      <c r="D5" s="30"/>
      <c r="E5" s="30"/>
      <c r="G5" s="30"/>
      <c r="H5" s="11"/>
      <c r="I5" s="11"/>
      <c r="J5" s="35"/>
      <c r="K5" s="35"/>
      <c r="N5" s="35"/>
      <c r="O5" s="35"/>
      <c r="P5" s="32"/>
      <c r="Q5" s="32"/>
    </row>
    <row r="6" spans="1:17" s="20" customFormat="1" ht="15.75">
      <c r="A6" s="301" t="s">
        <v>192</v>
      </c>
      <c r="B6" s="301"/>
      <c r="C6" s="301"/>
      <c r="D6" s="301"/>
      <c r="E6" s="301"/>
      <c r="F6" s="301"/>
      <c r="G6" s="301"/>
      <c r="H6" s="301"/>
      <c r="I6" s="109"/>
      <c r="J6" s="109"/>
      <c r="K6" s="35"/>
      <c r="N6" s="305" t="s">
        <v>108</v>
      </c>
      <c r="O6" s="305"/>
      <c r="P6" s="305"/>
      <c r="Q6" s="305"/>
    </row>
    <row r="7" spans="1:17" s="42" customFormat="1" ht="20.100000000000001" customHeight="1" thickBot="1">
      <c r="A7" s="11" t="s">
        <v>193</v>
      </c>
      <c r="B7" s="36"/>
      <c r="C7" s="11" t="s">
        <v>110</v>
      </c>
      <c r="D7" s="29" t="s">
        <v>111</v>
      </c>
      <c r="E7" s="11" t="s">
        <v>112</v>
      </c>
      <c r="F7" s="37" t="s">
        <v>113</v>
      </c>
      <c r="G7" s="37" t="s">
        <v>114</v>
      </c>
      <c r="H7" s="37" t="s">
        <v>115</v>
      </c>
      <c r="I7" s="37" t="s">
        <v>115</v>
      </c>
      <c r="J7" s="37" t="s">
        <v>116</v>
      </c>
      <c r="K7" s="37" t="s">
        <v>116</v>
      </c>
      <c r="L7" s="37" t="s">
        <v>117</v>
      </c>
      <c r="M7" s="37" t="s">
        <v>118</v>
      </c>
      <c r="N7" s="38" t="s">
        <v>119</v>
      </c>
      <c r="O7" s="39" t="s">
        <v>120</v>
      </c>
      <c r="P7" s="40" t="s">
        <v>121</v>
      </c>
      <c r="Q7" s="110" t="s">
        <v>122</v>
      </c>
    </row>
    <row r="8" spans="1:17" s="20" customFormat="1" ht="20.100000000000001" customHeight="1">
      <c r="A8" s="111">
        <v>1</v>
      </c>
      <c r="B8" s="44" t="s">
        <v>125</v>
      </c>
      <c r="C8" s="45">
        <v>1999</v>
      </c>
      <c r="D8" s="46" t="s">
        <v>40</v>
      </c>
      <c r="E8" s="47" t="s">
        <v>124</v>
      </c>
      <c r="F8" s="112">
        <v>0</v>
      </c>
      <c r="G8" s="112">
        <v>1.9259259259259261E-2</v>
      </c>
      <c r="H8" s="49">
        <v>1</v>
      </c>
      <c r="I8" s="49">
        <v>2</v>
      </c>
      <c r="J8" s="49">
        <v>0</v>
      </c>
      <c r="K8" s="49">
        <v>1</v>
      </c>
      <c r="L8" s="113">
        <f t="shared" ref="L8:L37" si="0">SUM(G8-F8)</f>
        <v>1.9259259259259261E-2</v>
      </c>
      <c r="M8" s="114">
        <v>0</v>
      </c>
      <c r="N8" s="32">
        <v>100</v>
      </c>
      <c r="O8" s="32">
        <v>100</v>
      </c>
      <c r="P8" s="52"/>
      <c r="Q8" s="32"/>
    </row>
    <row r="9" spans="1:17" s="20" customFormat="1" ht="20.100000000000001" customHeight="1">
      <c r="A9" s="115">
        <v>2</v>
      </c>
      <c r="B9" s="65" t="s">
        <v>128</v>
      </c>
      <c r="C9" s="66">
        <v>2003</v>
      </c>
      <c r="D9" s="67" t="s">
        <v>83</v>
      </c>
      <c r="E9" s="68" t="s">
        <v>129</v>
      </c>
      <c r="F9" s="116">
        <v>0</v>
      </c>
      <c r="G9" s="116">
        <v>1.9328703703703702E-2</v>
      </c>
      <c r="H9" s="60">
        <v>0</v>
      </c>
      <c r="I9" s="60">
        <v>0</v>
      </c>
      <c r="J9" s="60">
        <v>1</v>
      </c>
      <c r="K9" s="60">
        <v>4</v>
      </c>
      <c r="L9" s="117">
        <f t="shared" si="0"/>
        <v>1.9328703703703702E-2</v>
      </c>
      <c r="M9" s="118">
        <f t="shared" ref="M9:M37" si="1">(L9-$L$8)</f>
        <v>6.9444444444441422E-5</v>
      </c>
      <c r="N9" s="32">
        <f t="shared" ref="N9:N37" si="2">+(2*$L$8-L9)*100/$L$8</f>
        <v>99.639423076923094</v>
      </c>
      <c r="O9" s="32"/>
      <c r="P9" s="52"/>
      <c r="Q9" s="75">
        <v>100</v>
      </c>
    </row>
    <row r="10" spans="1:17" s="20" customFormat="1" ht="20.100000000000001" customHeight="1">
      <c r="A10" s="115">
        <v>3</v>
      </c>
      <c r="B10" s="65" t="s">
        <v>145</v>
      </c>
      <c r="C10" s="66">
        <v>2003</v>
      </c>
      <c r="D10" s="67" t="s">
        <v>40</v>
      </c>
      <c r="E10" s="68" t="s">
        <v>129</v>
      </c>
      <c r="F10" s="116">
        <v>0</v>
      </c>
      <c r="G10" s="116">
        <v>1.9421296296296294E-2</v>
      </c>
      <c r="H10" s="60">
        <v>1</v>
      </c>
      <c r="I10" s="60">
        <v>2</v>
      </c>
      <c r="J10" s="60">
        <v>4</v>
      </c>
      <c r="K10" s="60">
        <v>2</v>
      </c>
      <c r="L10" s="117">
        <f t="shared" si="0"/>
        <v>1.9421296296296294E-2</v>
      </c>
      <c r="M10" s="118">
        <f t="shared" si="1"/>
        <v>1.6203703703703345E-4</v>
      </c>
      <c r="N10" s="32">
        <f t="shared" si="2"/>
        <v>99.158653846153868</v>
      </c>
      <c r="O10" s="32"/>
      <c r="P10" s="52"/>
      <c r="Q10" s="75">
        <f>+(2*$L$9-L10)*100/$L$9</f>
        <v>99.52095808383234</v>
      </c>
    </row>
    <row r="11" spans="1:17" s="20" customFormat="1" ht="20.100000000000001" customHeight="1">
      <c r="A11" s="115">
        <v>4</v>
      </c>
      <c r="B11" s="55" t="s">
        <v>137</v>
      </c>
      <c r="C11" s="56">
        <v>2002</v>
      </c>
      <c r="D11" s="57" t="s">
        <v>83</v>
      </c>
      <c r="E11" s="58" t="s">
        <v>123</v>
      </c>
      <c r="F11" s="116">
        <v>0</v>
      </c>
      <c r="G11" s="116">
        <v>1.9456018518518518E-2</v>
      </c>
      <c r="H11" s="60">
        <v>0</v>
      </c>
      <c r="I11" s="60">
        <v>2</v>
      </c>
      <c r="J11" s="60">
        <v>1</v>
      </c>
      <c r="K11" s="60">
        <v>0</v>
      </c>
      <c r="L11" s="117">
        <f t="shared" si="0"/>
        <v>1.9456018518518518E-2</v>
      </c>
      <c r="M11" s="118">
        <f t="shared" si="1"/>
        <v>1.9675925925925764E-4</v>
      </c>
      <c r="N11" s="32">
        <f t="shared" si="2"/>
        <v>98.978365384615387</v>
      </c>
      <c r="O11" s="32"/>
      <c r="P11" s="52">
        <v>100</v>
      </c>
      <c r="Q11" s="32"/>
    </row>
    <row r="12" spans="1:17" s="20" customFormat="1" ht="20.100000000000001" customHeight="1">
      <c r="A12" s="115">
        <v>5</v>
      </c>
      <c r="B12" s="55" t="s">
        <v>85</v>
      </c>
      <c r="C12" s="56">
        <v>2001</v>
      </c>
      <c r="D12" s="57" t="s">
        <v>40</v>
      </c>
      <c r="E12" s="58" t="s">
        <v>123</v>
      </c>
      <c r="F12" s="116">
        <v>0</v>
      </c>
      <c r="G12" s="116">
        <v>1.9525462962962963E-2</v>
      </c>
      <c r="H12" s="60">
        <v>2</v>
      </c>
      <c r="I12" s="60">
        <v>1</v>
      </c>
      <c r="J12" s="60">
        <v>1</v>
      </c>
      <c r="K12" s="60">
        <v>1</v>
      </c>
      <c r="L12" s="117">
        <f t="shared" si="0"/>
        <v>1.9525462962962963E-2</v>
      </c>
      <c r="M12" s="118">
        <f t="shared" si="1"/>
        <v>2.6620370370370253E-4</v>
      </c>
      <c r="N12" s="32">
        <f t="shared" si="2"/>
        <v>98.617788461538467</v>
      </c>
      <c r="O12" s="32"/>
      <c r="P12" s="52">
        <f>+(2*$L$11-L12)*100/$L$11</f>
        <v>99.643069601427726</v>
      </c>
      <c r="Q12" s="32"/>
    </row>
    <row r="13" spans="1:17" s="20" customFormat="1" ht="20.100000000000001" customHeight="1">
      <c r="A13" s="115">
        <v>6</v>
      </c>
      <c r="B13" s="55" t="s">
        <v>51</v>
      </c>
      <c r="C13" s="56">
        <v>2000</v>
      </c>
      <c r="D13" s="57" t="s">
        <v>40</v>
      </c>
      <c r="E13" s="58" t="s">
        <v>124</v>
      </c>
      <c r="F13" s="116">
        <v>0</v>
      </c>
      <c r="G13" s="116">
        <v>2.0081018518518519E-2</v>
      </c>
      <c r="H13" s="60">
        <v>2</v>
      </c>
      <c r="I13" s="60">
        <v>1</v>
      </c>
      <c r="J13" s="60">
        <v>3</v>
      </c>
      <c r="K13" s="60">
        <v>1</v>
      </c>
      <c r="L13" s="117">
        <f t="shared" si="0"/>
        <v>2.0081018518518519E-2</v>
      </c>
      <c r="M13" s="118">
        <f t="shared" si="1"/>
        <v>8.2175925925925819E-4</v>
      </c>
      <c r="N13" s="32">
        <f t="shared" si="2"/>
        <v>95.73317307692308</v>
      </c>
      <c r="O13" s="32">
        <f>+(2*$L$8-L13)*100/$L$8</f>
        <v>95.73317307692308</v>
      </c>
      <c r="P13" s="63"/>
      <c r="Q13" s="32"/>
    </row>
    <row r="14" spans="1:17" s="20" customFormat="1" ht="20.100000000000001" customHeight="1">
      <c r="A14" s="115">
        <v>7</v>
      </c>
      <c r="B14" s="55" t="s">
        <v>142</v>
      </c>
      <c r="C14" s="56">
        <v>2002</v>
      </c>
      <c r="D14" s="57" t="s">
        <v>40</v>
      </c>
      <c r="E14" s="58" t="s">
        <v>123</v>
      </c>
      <c r="F14" s="116">
        <v>0</v>
      </c>
      <c r="G14" s="116">
        <v>2.011574074074074E-2</v>
      </c>
      <c r="H14" s="60">
        <v>2</v>
      </c>
      <c r="I14" s="60">
        <v>0</v>
      </c>
      <c r="J14" s="60">
        <v>2</v>
      </c>
      <c r="K14" s="60">
        <v>4</v>
      </c>
      <c r="L14" s="117">
        <f t="shared" si="0"/>
        <v>2.011574074074074E-2</v>
      </c>
      <c r="M14" s="118">
        <f t="shared" si="1"/>
        <v>8.564814814814789E-4</v>
      </c>
      <c r="N14" s="32">
        <f t="shared" si="2"/>
        <v>95.552884615384627</v>
      </c>
      <c r="O14" s="32"/>
      <c r="P14" s="52">
        <f>+(2*$L$11-L14)*100/$L$11</f>
        <v>96.609161213563368</v>
      </c>
      <c r="Q14" s="32"/>
    </row>
    <row r="15" spans="1:17" s="20" customFormat="1" ht="20.100000000000001" customHeight="1">
      <c r="A15" s="115">
        <v>8</v>
      </c>
      <c r="B15" s="76" t="s">
        <v>153</v>
      </c>
      <c r="C15" s="77">
        <v>2003</v>
      </c>
      <c r="D15" s="67" t="s">
        <v>133</v>
      </c>
      <c r="E15" s="68" t="s">
        <v>129</v>
      </c>
      <c r="F15" s="116">
        <v>1.0416666666666667E-3</v>
      </c>
      <c r="G15" s="116">
        <v>2.1354166666666664E-2</v>
      </c>
      <c r="H15" s="60">
        <v>0</v>
      </c>
      <c r="I15" s="60">
        <v>1</v>
      </c>
      <c r="J15" s="60">
        <v>2</v>
      </c>
      <c r="K15" s="60">
        <v>1</v>
      </c>
      <c r="L15" s="117">
        <f t="shared" si="0"/>
        <v>2.0312499999999997E-2</v>
      </c>
      <c r="M15" s="118">
        <f t="shared" si="1"/>
        <v>1.0532407407407365E-3</v>
      </c>
      <c r="N15" s="32">
        <f t="shared" si="2"/>
        <v>94.531250000000028</v>
      </c>
      <c r="O15" s="32"/>
      <c r="P15" s="63"/>
      <c r="Q15" s="75">
        <f>+(2*$L$9-L15)*100/$L$9</f>
        <v>94.910179640718567</v>
      </c>
    </row>
    <row r="16" spans="1:17" s="20" customFormat="1" ht="20.100000000000001" customHeight="1">
      <c r="A16" s="115">
        <v>9</v>
      </c>
      <c r="B16" s="70" t="s">
        <v>139</v>
      </c>
      <c r="C16" s="71">
        <v>2001</v>
      </c>
      <c r="D16" s="57" t="s">
        <v>135</v>
      </c>
      <c r="E16" s="58" t="s">
        <v>123</v>
      </c>
      <c r="F16" s="116">
        <v>0</v>
      </c>
      <c r="G16" s="116">
        <v>2.0324074074074074E-2</v>
      </c>
      <c r="H16" s="60">
        <v>0</v>
      </c>
      <c r="I16" s="60">
        <v>3</v>
      </c>
      <c r="J16" s="60">
        <v>1</v>
      </c>
      <c r="K16" s="60">
        <v>0</v>
      </c>
      <c r="L16" s="117">
        <f t="shared" si="0"/>
        <v>2.0324074074074074E-2</v>
      </c>
      <c r="M16" s="118">
        <f t="shared" si="1"/>
        <v>1.0648148148148136E-3</v>
      </c>
      <c r="N16" s="32">
        <f t="shared" si="2"/>
        <v>94.471153846153854</v>
      </c>
      <c r="O16" s="32"/>
      <c r="P16" s="52">
        <f>+(2*$L$11-L16)*100/$L$11</f>
        <v>95.538370017846518</v>
      </c>
      <c r="Q16" s="32"/>
    </row>
    <row r="17" spans="1:17" s="20" customFormat="1" ht="20.100000000000001" customHeight="1">
      <c r="A17" s="115">
        <v>10</v>
      </c>
      <c r="B17" s="55" t="s">
        <v>136</v>
      </c>
      <c r="C17" s="56">
        <v>2001</v>
      </c>
      <c r="D17" s="57" t="s">
        <v>40</v>
      </c>
      <c r="E17" s="58" t="s">
        <v>123</v>
      </c>
      <c r="F17" s="116">
        <v>1.0416666666666667E-3</v>
      </c>
      <c r="G17" s="116">
        <v>2.1423611111111112E-2</v>
      </c>
      <c r="H17" s="60">
        <v>1</v>
      </c>
      <c r="I17" s="60">
        <v>0</v>
      </c>
      <c r="J17" s="60">
        <v>3</v>
      </c>
      <c r="K17" s="60">
        <v>0</v>
      </c>
      <c r="L17" s="117">
        <f t="shared" si="0"/>
        <v>2.0381944444444446E-2</v>
      </c>
      <c r="M17" s="118">
        <f t="shared" si="1"/>
        <v>1.1226851851851849E-3</v>
      </c>
      <c r="N17" s="32">
        <f t="shared" si="2"/>
        <v>94.17067307692308</v>
      </c>
      <c r="O17" s="32"/>
      <c r="P17" s="52">
        <f>+(2*$L$11-L17)*100/$L$11</f>
        <v>95.240928019036275</v>
      </c>
      <c r="Q17" s="32"/>
    </row>
    <row r="18" spans="1:17" s="20" customFormat="1" ht="20.100000000000001" customHeight="1">
      <c r="A18" s="115">
        <v>11</v>
      </c>
      <c r="B18" s="70" t="s">
        <v>132</v>
      </c>
      <c r="C18" s="71">
        <v>2002</v>
      </c>
      <c r="D18" s="57" t="s">
        <v>133</v>
      </c>
      <c r="E18" s="58" t="s">
        <v>123</v>
      </c>
      <c r="F18" s="116">
        <v>0</v>
      </c>
      <c r="G18" s="116">
        <v>2.045138888888889E-2</v>
      </c>
      <c r="H18" s="60">
        <v>2</v>
      </c>
      <c r="I18" s="60">
        <v>1</v>
      </c>
      <c r="J18" s="60">
        <v>1</v>
      </c>
      <c r="K18" s="60">
        <v>1</v>
      </c>
      <c r="L18" s="117">
        <f t="shared" si="0"/>
        <v>2.045138888888889E-2</v>
      </c>
      <c r="M18" s="118">
        <f t="shared" si="1"/>
        <v>1.1921296296296298E-3</v>
      </c>
      <c r="N18" s="32">
        <f t="shared" si="2"/>
        <v>93.810096153846146</v>
      </c>
      <c r="O18" s="32"/>
      <c r="P18" s="52">
        <f>+(2*$L$11-L18)*100/$L$11</f>
        <v>94.883997620464001</v>
      </c>
      <c r="Q18" s="32"/>
    </row>
    <row r="19" spans="1:17" s="20" customFormat="1" ht="20.100000000000001" customHeight="1">
      <c r="A19" s="115">
        <v>12</v>
      </c>
      <c r="B19" s="65" t="s">
        <v>144</v>
      </c>
      <c r="C19" s="66">
        <v>2003</v>
      </c>
      <c r="D19" s="67" t="s">
        <v>40</v>
      </c>
      <c r="E19" s="68" t="s">
        <v>129</v>
      </c>
      <c r="F19" s="116">
        <v>0</v>
      </c>
      <c r="G19" s="116">
        <v>2.0509259259259258E-2</v>
      </c>
      <c r="H19" s="60">
        <v>0</v>
      </c>
      <c r="I19" s="60">
        <v>1</v>
      </c>
      <c r="J19" s="60">
        <v>2</v>
      </c>
      <c r="K19" s="60">
        <v>1</v>
      </c>
      <c r="L19" s="117">
        <f t="shared" si="0"/>
        <v>2.0509259259259258E-2</v>
      </c>
      <c r="M19" s="118">
        <f t="shared" si="1"/>
        <v>1.2499999999999976E-3</v>
      </c>
      <c r="N19" s="32">
        <f t="shared" si="2"/>
        <v>93.509615384615401</v>
      </c>
      <c r="O19" s="32"/>
      <c r="P19" s="63"/>
      <c r="Q19" s="75">
        <f>+(2*$L$9-L19)*100/$L$9</f>
        <v>93.892215568862269</v>
      </c>
    </row>
    <row r="20" spans="1:17" s="20" customFormat="1" ht="20.100000000000001" customHeight="1">
      <c r="A20" s="115">
        <v>13</v>
      </c>
      <c r="B20" s="76" t="s">
        <v>154</v>
      </c>
      <c r="C20" s="77">
        <v>2003</v>
      </c>
      <c r="D20" s="67" t="s">
        <v>135</v>
      </c>
      <c r="E20" s="68" t="s">
        <v>129</v>
      </c>
      <c r="F20" s="116">
        <v>1.0416666666666667E-3</v>
      </c>
      <c r="G20" s="116">
        <v>2.165509259259259E-2</v>
      </c>
      <c r="H20" s="60">
        <v>0</v>
      </c>
      <c r="I20" s="60">
        <v>0</v>
      </c>
      <c r="J20" s="60">
        <v>3</v>
      </c>
      <c r="K20" s="60">
        <v>1</v>
      </c>
      <c r="L20" s="117">
        <f t="shared" si="0"/>
        <v>2.0613425925925924E-2</v>
      </c>
      <c r="M20" s="118">
        <f t="shared" si="1"/>
        <v>1.3541666666666632E-3</v>
      </c>
      <c r="N20" s="32">
        <f t="shared" si="2"/>
        <v>92.968750000000014</v>
      </c>
      <c r="O20" s="32"/>
      <c r="P20" s="63"/>
      <c r="Q20" s="75">
        <f>+(2*$L$9-L20)*100/$L$9</f>
        <v>93.353293413173645</v>
      </c>
    </row>
    <row r="21" spans="1:17" s="20" customFormat="1" ht="20.100000000000001" customHeight="1">
      <c r="A21" s="115">
        <v>14</v>
      </c>
      <c r="B21" s="70" t="s">
        <v>140</v>
      </c>
      <c r="C21" s="71">
        <v>2002</v>
      </c>
      <c r="D21" s="57" t="s">
        <v>133</v>
      </c>
      <c r="E21" s="58" t="s">
        <v>123</v>
      </c>
      <c r="F21" s="116">
        <v>0</v>
      </c>
      <c r="G21" s="116">
        <v>2.0798611111111111E-2</v>
      </c>
      <c r="H21" s="60">
        <v>0</v>
      </c>
      <c r="I21" s="60">
        <v>0</v>
      </c>
      <c r="J21" s="60">
        <v>4</v>
      </c>
      <c r="K21" s="60">
        <v>0</v>
      </c>
      <c r="L21" s="117">
        <f t="shared" si="0"/>
        <v>2.0798611111111111E-2</v>
      </c>
      <c r="M21" s="118">
        <f t="shared" si="1"/>
        <v>1.5393518518518508E-3</v>
      </c>
      <c r="N21" s="32">
        <f t="shared" si="2"/>
        <v>92.007211538461547</v>
      </c>
      <c r="O21" s="32"/>
      <c r="P21" s="52">
        <f>+(2*$L$11-L21)*100/$L$11</f>
        <v>93.099345627602617</v>
      </c>
      <c r="Q21" s="32"/>
    </row>
    <row r="22" spans="1:17" s="20" customFormat="1" ht="20.100000000000001" customHeight="1">
      <c r="A22" s="115">
        <v>15</v>
      </c>
      <c r="B22" s="70" t="s">
        <v>54</v>
      </c>
      <c r="C22" s="71">
        <v>2000</v>
      </c>
      <c r="D22" s="57" t="s">
        <v>55</v>
      </c>
      <c r="E22" s="58" t="s">
        <v>124</v>
      </c>
      <c r="F22" s="116">
        <v>1.0416666666666667E-3</v>
      </c>
      <c r="G22" s="116">
        <v>2.2569444444444444E-2</v>
      </c>
      <c r="H22" s="60">
        <v>0</v>
      </c>
      <c r="I22" s="60">
        <v>1</v>
      </c>
      <c r="J22" s="60">
        <v>2</v>
      </c>
      <c r="K22" s="60">
        <v>2</v>
      </c>
      <c r="L22" s="117">
        <f t="shared" si="0"/>
        <v>2.1527777777777778E-2</v>
      </c>
      <c r="M22" s="118">
        <f t="shared" si="1"/>
        <v>2.2685185185185169E-3</v>
      </c>
      <c r="N22" s="32">
        <f t="shared" si="2"/>
        <v>88.221153846153854</v>
      </c>
      <c r="O22" s="32">
        <f>+(2*$L$8-L22)*100/$L$8</f>
        <v>88.221153846153854</v>
      </c>
      <c r="P22" s="63"/>
      <c r="Q22" s="32"/>
    </row>
    <row r="23" spans="1:17" s="20" customFormat="1" ht="20.100000000000001" customHeight="1">
      <c r="A23" s="115">
        <v>16</v>
      </c>
      <c r="B23" s="55" t="s">
        <v>94</v>
      </c>
      <c r="C23" s="56">
        <v>2002</v>
      </c>
      <c r="D23" s="57" t="s">
        <v>83</v>
      </c>
      <c r="E23" s="58" t="s">
        <v>123</v>
      </c>
      <c r="F23" s="116">
        <v>0</v>
      </c>
      <c r="G23" s="116">
        <v>2.1828703703703701E-2</v>
      </c>
      <c r="H23" s="60">
        <v>2</v>
      </c>
      <c r="I23" s="60">
        <v>1</v>
      </c>
      <c r="J23" s="60">
        <v>2</v>
      </c>
      <c r="K23" s="60">
        <v>4</v>
      </c>
      <c r="L23" s="117">
        <f t="shared" si="0"/>
        <v>2.1828703703703701E-2</v>
      </c>
      <c r="M23" s="118">
        <f t="shared" si="1"/>
        <v>2.5694444444444402E-3</v>
      </c>
      <c r="N23" s="32">
        <f t="shared" si="2"/>
        <v>86.658653846153868</v>
      </c>
      <c r="O23" s="32"/>
      <c r="P23" s="52">
        <f>+(2*$L$11-L23)*100/$L$11</f>
        <v>87.804878048780495</v>
      </c>
      <c r="Q23" s="32"/>
    </row>
    <row r="24" spans="1:17" s="20" customFormat="1" ht="20.100000000000001" customHeight="1">
      <c r="A24" s="115">
        <v>17</v>
      </c>
      <c r="B24" s="70" t="s">
        <v>150</v>
      </c>
      <c r="C24" s="71">
        <v>2002</v>
      </c>
      <c r="D24" s="57" t="s">
        <v>135</v>
      </c>
      <c r="E24" s="58" t="s">
        <v>123</v>
      </c>
      <c r="F24" s="116">
        <v>1.0416666666666667E-3</v>
      </c>
      <c r="G24" s="116">
        <v>2.2905092592592591E-2</v>
      </c>
      <c r="H24" s="60">
        <v>4</v>
      </c>
      <c r="I24" s="60">
        <v>0</v>
      </c>
      <c r="J24" s="60">
        <v>3</v>
      </c>
      <c r="K24" s="60">
        <v>1</v>
      </c>
      <c r="L24" s="117">
        <f t="shared" si="0"/>
        <v>2.1863425925925925E-2</v>
      </c>
      <c r="M24" s="118">
        <f t="shared" si="1"/>
        <v>2.6041666666666644E-3</v>
      </c>
      <c r="N24" s="32">
        <f t="shared" si="2"/>
        <v>86.478365384615387</v>
      </c>
      <c r="O24" s="32"/>
      <c r="P24" s="52">
        <f>+(2*$L$11-L24)*100/$L$11</f>
        <v>87.626412849494358</v>
      </c>
      <c r="Q24" s="119"/>
    </row>
    <row r="25" spans="1:17" s="20" customFormat="1" ht="20.100000000000001" customHeight="1">
      <c r="A25" s="115">
        <v>18</v>
      </c>
      <c r="B25" s="65" t="s">
        <v>143</v>
      </c>
      <c r="C25" s="66">
        <v>2003</v>
      </c>
      <c r="D25" s="67" t="s">
        <v>83</v>
      </c>
      <c r="E25" s="68" t="s">
        <v>129</v>
      </c>
      <c r="F25" s="116">
        <v>0</v>
      </c>
      <c r="G25" s="116">
        <v>2.1875000000000002E-2</v>
      </c>
      <c r="H25" s="60">
        <v>1</v>
      </c>
      <c r="I25" s="60">
        <v>0</v>
      </c>
      <c r="J25" s="60">
        <v>4</v>
      </c>
      <c r="K25" s="60">
        <v>2</v>
      </c>
      <c r="L25" s="117">
        <f t="shared" si="0"/>
        <v>2.1875000000000002E-2</v>
      </c>
      <c r="M25" s="118">
        <f t="shared" si="1"/>
        <v>2.6157407407407414E-3</v>
      </c>
      <c r="N25" s="32">
        <f t="shared" si="2"/>
        <v>86.418269230769226</v>
      </c>
      <c r="O25" s="32"/>
      <c r="P25" s="63"/>
      <c r="Q25" s="75">
        <f>+(2*$L$9-L25)*100/$L$9</f>
        <v>86.826347305389206</v>
      </c>
    </row>
    <row r="26" spans="1:17" s="20" customFormat="1" ht="20.100000000000001" customHeight="1">
      <c r="A26" s="115">
        <v>19</v>
      </c>
      <c r="B26" s="55" t="s">
        <v>60</v>
      </c>
      <c r="C26" s="56">
        <v>2001</v>
      </c>
      <c r="D26" s="57" t="s">
        <v>83</v>
      </c>
      <c r="E26" s="58" t="s">
        <v>123</v>
      </c>
      <c r="F26" s="116">
        <v>0</v>
      </c>
      <c r="G26" s="116">
        <v>2.1979166666666664E-2</v>
      </c>
      <c r="H26" s="60">
        <v>3</v>
      </c>
      <c r="I26" s="60">
        <v>3</v>
      </c>
      <c r="J26" s="60">
        <v>2</v>
      </c>
      <c r="K26" s="60">
        <v>1</v>
      </c>
      <c r="L26" s="117">
        <f t="shared" si="0"/>
        <v>2.1979166666666664E-2</v>
      </c>
      <c r="M26" s="118">
        <f t="shared" si="1"/>
        <v>2.7199074074074035E-3</v>
      </c>
      <c r="N26" s="32">
        <f t="shared" si="2"/>
        <v>85.877403846153868</v>
      </c>
      <c r="O26" s="32"/>
      <c r="P26" s="52">
        <f>+(2*$L$11-L26)*100/$L$11</f>
        <v>87.031528851873901</v>
      </c>
      <c r="Q26" s="119"/>
    </row>
    <row r="27" spans="1:17" s="20" customFormat="1" ht="20.100000000000001" customHeight="1">
      <c r="A27" s="115">
        <v>20</v>
      </c>
      <c r="B27" s="55" t="s">
        <v>138</v>
      </c>
      <c r="C27" s="56">
        <v>2002</v>
      </c>
      <c r="D27" s="57" t="s">
        <v>83</v>
      </c>
      <c r="E27" s="58" t="s">
        <v>123</v>
      </c>
      <c r="F27" s="116">
        <v>0</v>
      </c>
      <c r="G27" s="116">
        <v>2.2048611111111113E-2</v>
      </c>
      <c r="H27" s="60">
        <v>1</v>
      </c>
      <c r="I27" s="60">
        <v>3</v>
      </c>
      <c r="J27" s="60">
        <v>2</v>
      </c>
      <c r="K27" s="60">
        <v>1</v>
      </c>
      <c r="L27" s="117">
        <f t="shared" si="0"/>
        <v>2.2048611111111113E-2</v>
      </c>
      <c r="M27" s="118">
        <f t="shared" si="1"/>
        <v>2.7893518518518519E-3</v>
      </c>
      <c r="N27" s="32">
        <f t="shared" si="2"/>
        <v>85.51682692307692</v>
      </c>
      <c r="O27" s="32"/>
      <c r="P27" s="52">
        <f>+(2*$L$11-L27)*100/$L$11</f>
        <v>86.674598453301599</v>
      </c>
      <c r="Q27" s="119"/>
    </row>
    <row r="28" spans="1:17" s="20" customFormat="1" ht="20.100000000000001" customHeight="1">
      <c r="A28" s="120">
        <v>21</v>
      </c>
      <c r="B28" s="121" t="s">
        <v>148</v>
      </c>
      <c r="C28" s="122">
        <v>2003</v>
      </c>
      <c r="D28" s="123" t="s">
        <v>40</v>
      </c>
      <c r="E28" s="124" t="s">
        <v>129</v>
      </c>
      <c r="F28" s="125">
        <v>1.0416666666666667E-3</v>
      </c>
      <c r="G28" s="125">
        <v>2.3136574074074077E-2</v>
      </c>
      <c r="H28" s="126">
        <v>2</v>
      </c>
      <c r="I28" s="126">
        <v>0</v>
      </c>
      <c r="J28" s="126">
        <v>3</v>
      </c>
      <c r="K28" s="126">
        <v>1</v>
      </c>
      <c r="L28" s="127">
        <f t="shared" si="0"/>
        <v>2.209490740740741E-2</v>
      </c>
      <c r="M28" s="128">
        <f t="shared" si="1"/>
        <v>2.8356481481481496E-3</v>
      </c>
      <c r="N28" s="32">
        <f t="shared" si="2"/>
        <v>85.276442307692307</v>
      </c>
      <c r="O28" s="32"/>
      <c r="P28" s="63"/>
      <c r="Q28" s="75">
        <f>+(2*$L$9-L28)*100/$L$9</f>
        <v>85.688622754490993</v>
      </c>
    </row>
    <row r="29" spans="1:17" s="20" customFormat="1" ht="20.100000000000001" customHeight="1">
      <c r="A29" s="115">
        <v>22</v>
      </c>
      <c r="B29" s="55" t="s">
        <v>147</v>
      </c>
      <c r="C29" s="56">
        <v>2002</v>
      </c>
      <c r="D29" s="57" t="s">
        <v>83</v>
      </c>
      <c r="E29" s="58" t="s">
        <v>123</v>
      </c>
      <c r="F29" s="116">
        <v>1.0416666666666667E-3</v>
      </c>
      <c r="G29" s="116">
        <v>2.3159722222222224E-2</v>
      </c>
      <c r="H29" s="60">
        <v>0</v>
      </c>
      <c r="I29" s="60">
        <v>0</v>
      </c>
      <c r="J29" s="60">
        <v>1</v>
      </c>
      <c r="K29" s="60">
        <v>1</v>
      </c>
      <c r="L29" s="117">
        <f t="shared" si="0"/>
        <v>2.2118055555555557E-2</v>
      </c>
      <c r="M29" s="118">
        <f t="shared" si="1"/>
        <v>2.8587962962962968E-3</v>
      </c>
      <c r="N29" s="32">
        <f t="shared" si="2"/>
        <v>85.156249999999986</v>
      </c>
      <c r="O29" s="32"/>
      <c r="P29" s="52">
        <f>+(2*$L$11-L29)*100/$L$11</f>
        <v>86.31766805472931</v>
      </c>
      <c r="Q29" s="119"/>
    </row>
    <row r="30" spans="1:17" s="20" customFormat="1" ht="20.100000000000001" customHeight="1">
      <c r="A30" s="115">
        <v>23</v>
      </c>
      <c r="B30" s="55" t="s">
        <v>61</v>
      </c>
      <c r="C30" s="56">
        <v>2001</v>
      </c>
      <c r="D30" s="57" t="s">
        <v>40</v>
      </c>
      <c r="E30" s="58" t="s">
        <v>123</v>
      </c>
      <c r="F30" s="116">
        <v>0</v>
      </c>
      <c r="G30" s="116">
        <v>2.2268518518518521E-2</v>
      </c>
      <c r="H30" s="60">
        <v>4</v>
      </c>
      <c r="I30" s="60">
        <v>3</v>
      </c>
      <c r="J30" s="60">
        <v>2</v>
      </c>
      <c r="K30" s="60">
        <v>3</v>
      </c>
      <c r="L30" s="117">
        <f t="shared" si="0"/>
        <v>2.2268518518518521E-2</v>
      </c>
      <c r="M30" s="118">
        <f t="shared" si="1"/>
        <v>3.0092592592592601E-3</v>
      </c>
      <c r="N30" s="32">
        <f t="shared" si="2"/>
        <v>84.375</v>
      </c>
      <c r="O30" s="32"/>
      <c r="P30" s="52">
        <f>+(2*$L$11-L30)*100/$L$11</f>
        <v>85.544318857822716</v>
      </c>
      <c r="Q30" s="119"/>
    </row>
    <row r="31" spans="1:17" s="20" customFormat="1" ht="20.100000000000001" customHeight="1">
      <c r="A31" s="115">
        <v>24</v>
      </c>
      <c r="B31" s="70" t="s">
        <v>71</v>
      </c>
      <c r="C31" s="71">
        <v>2001</v>
      </c>
      <c r="D31" s="57" t="s">
        <v>55</v>
      </c>
      <c r="E31" s="58" t="s">
        <v>123</v>
      </c>
      <c r="F31" s="116">
        <v>1.0416666666666667E-3</v>
      </c>
      <c r="G31" s="116">
        <v>2.3379629629629629E-2</v>
      </c>
      <c r="H31" s="60">
        <v>1</v>
      </c>
      <c r="I31" s="60">
        <v>0</v>
      </c>
      <c r="J31" s="60">
        <v>3</v>
      </c>
      <c r="K31" s="60">
        <v>4</v>
      </c>
      <c r="L31" s="117">
        <f t="shared" si="0"/>
        <v>2.2337962962962962E-2</v>
      </c>
      <c r="M31" s="118">
        <f t="shared" si="1"/>
        <v>3.0787037037037016E-3</v>
      </c>
      <c r="N31" s="32">
        <f t="shared" si="2"/>
        <v>84.01442307692308</v>
      </c>
      <c r="O31" s="32"/>
      <c r="P31" s="52">
        <f>+(2*$L$11-L31)*100/$L$11</f>
        <v>85.187388459250442</v>
      </c>
      <c r="Q31" s="119"/>
    </row>
    <row r="32" spans="1:17" s="20" customFormat="1" ht="20.100000000000001" customHeight="1">
      <c r="A32" s="115">
        <v>25</v>
      </c>
      <c r="B32" s="65" t="s">
        <v>149</v>
      </c>
      <c r="C32" s="66">
        <v>2003</v>
      </c>
      <c r="D32" s="67" t="s">
        <v>83</v>
      </c>
      <c r="E32" s="68" t="s">
        <v>129</v>
      </c>
      <c r="F32" s="116">
        <v>1.0416666666666667E-3</v>
      </c>
      <c r="G32" s="116">
        <v>2.3668981481481485E-2</v>
      </c>
      <c r="H32" s="60">
        <v>3</v>
      </c>
      <c r="I32" s="60">
        <v>2</v>
      </c>
      <c r="J32" s="60">
        <v>2</v>
      </c>
      <c r="K32" s="60">
        <v>3</v>
      </c>
      <c r="L32" s="117">
        <f t="shared" si="0"/>
        <v>2.2627314814814819E-2</v>
      </c>
      <c r="M32" s="118">
        <f t="shared" si="1"/>
        <v>3.3680555555555582E-3</v>
      </c>
      <c r="N32" s="32">
        <f t="shared" si="2"/>
        <v>82.512019230769212</v>
      </c>
      <c r="O32" s="32"/>
      <c r="P32" s="63"/>
      <c r="Q32" s="75">
        <f>+(2*$L$9-L32)*100/$L$9</f>
        <v>82.934131736526922</v>
      </c>
    </row>
    <row r="33" spans="1:17" s="20" customFormat="1" ht="20.100000000000001" customHeight="1">
      <c r="A33" s="115">
        <v>26</v>
      </c>
      <c r="B33" s="65" t="s">
        <v>146</v>
      </c>
      <c r="C33" s="66">
        <v>2003</v>
      </c>
      <c r="D33" s="67" t="s">
        <v>40</v>
      </c>
      <c r="E33" s="68" t="s">
        <v>129</v>
      </c>
      <c r="F33" s="116">
        <v>0</v>
      </c>
      <c r="G33" s="116">
        <v>2.2638888888888889E-2</v>
      </c>
      <c r="H33" s="60">
        <v>0</v>
      </c>
      <c r="I33" s="60">
        <v>1</v>
      </c>
      <c r="J33" s="60">
        <v>4</v>
      </c>
      <c r="K33" s="60">
        <v>2</v>
      </c>
      <c r="L33" s="117">
        <f t="shared" si="0"/>
        <v>2.2638888888888889E-2</v>
      </c>
      <c r="M33" s="118">
        <f t="shared" si="1"/>
        <v>3.3796296296296283E-3</v>
      </c>
      <c r="N33" s="32">
        <f t="shared" si="2"/>
        <v>82.45192307692308</v>
      </c>
      <c r="O33" s="32"/>
      <c r="P33" s="63"/>
      <c r="Q33" s="75">
        <f>+(2*$L$9-L33)*100/$L$9</f>
        <v>82.874251497005986</v>
      </c>
    </row>
    <row r="34" spans="1:17" s="20" customFormat="1" ht="20.100000000000001" customHeight="1">
      <c r="A34" s="115">
        <v>27</v>
      </c>
      <c r="B34" s="55" t="s">
        <v>99</v>
      </c>
      <c r="C34" s="56">
        <v>2002</v>
      </c>
      <c r="D34" s="57" t="s">
        <v>40</v>
      </c>
      <c r="E34" s="58" t="s">
        <v>123</v>
      </c>
      <c r="F34" s="116">
        <v>0</v>
      </c>
      <c r="G34" s="116">
        <v>2.3020833333333334E-2</v>
      </c>
      <c r="H34" s="60">
        <v>3</v>
      </c>
      <c r="I34" s="60">
        <v>3</v>
      </c>
      <c r="J34" s="60">
        <v>1</v>
      </c>
      <c r="K34" s="60">
        <v>2</v>
      </c>
      <c r="L34" s="117">
        <f t="shared" si="0"/>
        <v>2.3020833333333334E-2</v>
      </c>
      <c r="M34" s="118">
        <f t="shared" si="1"/>
        <v>3.7615740740740734E-3</v>
      </c>
      <c r="N34" s="32">
        <f t="shared" si="2"/>
        <v>80.468750000000014</v>
      </c>
      <c r="O34" s="32"/>
      <c r="P34" s="52">
        <f>+(2*$L$11-L34)*100/$L$11</f>
        <v>81.677572873289705</v>
      </c>
      <c r="Q34" s="119"/>
    </row>
    <row r="35" spans="1:17" s="20" customFormat="1" ht="20.100000000000001" customHeight="1">
      <c r="A35" s="115">
        <v>28</v>
      </c>
      <c r="B35" s="65" t="s">
        <v>141</v>
      </c>
      <c r="C35" s="66">
        <v>2003</v>
      </c>
      <c r="D35" s="67" t="s">
        <v>83</v>
      </c>
      <c r="E35" s="68" t="s">
        <v>129</v>
      </c>
      <c r="F35" s="116">
        <v>0</v>
      </c>
      <c r="G35" s="116">
        <v>2.3402777777777783E-2</v>
      </c>
      <c r="H35" s="60">
        <v>4</v>
      </c>
      <c r="I35" s="60">
        <v>4</v>
      </c>
      <c r="J35" s="60">
        <v>2</v>
      </c>
      <c r="K35" s="60">
        <v>3</v>
      </c>
      <c r="L35" s="117">
        <f t="shared" si="0"/>
        <v>2.3402777777777783E-2</v>
      </c>
      <c r="M35" s="118">
        <f t="shared" si="1"/>
        <v>4.1435185185185221E-3</v>
      </c>
      <c r="N35" s="32">
        <f t="shared" si="2"/>
        <v>78.485576923076906</v>
      </c>
      <c r="O35" s="32"/>
      <c r="P35" s="63"/>
      <c r="Q35" s="75">
        <f>+(2*$L$9-L35)*100/$L$9</f>
        <v>78.922155688622723</v>
      </c>
    </row>
    <row r="36" spans="1:17" s="20" customFormat="1" ht="20.100000000000001" customHeight="1">
      <c r="A36" s="115">
        <v>29</v>
      </c>
      <c r="B36" s="78" t="s">
        <v>152</v>
      </c>
      <c r="C36" s="77">
        <v>2003</v>
      </c>
      <c r="D36" s="67" t="s">
        <v>135</v>
      </c>
      <c r="E36" s="68" t="s">
        <v>129</v>
      </c>
      <c r="F36" s="116">
        <v>1.0416666666666667E-3</v>
      </c>
      <c r="G36" s="116">
        <v>2.476851851851852E-2</v>
      </c>
      <c r="H36" s="60">
        <v>1</v>
      </c>
      <c r="I36" s="60">
        <v>1</v>
      </c>
      <c r="J36" s="60">
        <v>2</v>
      </c>
      <c r="K36" s="60">
        <v>2</v>
      </c>
      <c r="L36" s="117">
        <f t="shared" si="0"/>
        <v>2.3726851851851853E-2</v>
      </c>
      <c r="M36" s="118">
        <f t="shared" si="1"/>
        <v>4.4675925925925924E-3</v>
      </c>
      <c r="N36" s="32">
        <f t="shared" si="2"/>
        <v>76.802884615384613</v>
      </c>
      <c r="O36" s="32"/>
      <c r="P36" s="63"/>
      <c r="Q36" s="75">
        <f>+(2*$L$9-L36)*100/$L$9</f>
        <v>77.245508982035915</v>
      </c>
    </row>
    <row r="37" spans="1:17" s="20" customFormat="1" ht="19.5" customHeight="1">
      <c r="A37" s="115">
        <v>30</v>
      </c>
      <c r="B37" s="76" t="s">
        <v>151</v>
      </c>
      <c r="C37" s="77">
        <v>2003</v>
      </c>
      <c r="D37" s="67" t="s">
        <v>135</v>
      </c>
      <c r="E37" s="68" t="s">
        <v>129</v>
      </c>
      <c r="F37" s="116">
        <v>1.0416666666666667E-3</v>
      </c>
      <c r="G37" s="116">
        <v>2.5138888888888891E-2</v>
      </c>
      <c r="H37" s="60">
        <v>1</v>
      </c>
      <c r="I37" s="60">
        <v>1</v>
      </c>
      <c r="J37" s="60">
        <v>2</v>
      </c>
      <c r="K37" s="60">
        <v>0</v>
      </c>
      <c r="L37" s="117">
        <f t="shared" si="0"/>
        <v>2.4097222222222225E-2</v>
      </c>
      <c r="M37" s="118">
        <f t="shared" si="1"/>
        <v>4.837962962962964E-3</v>
      </c>
      <c r="N37" s="32">
        <f t="shared" si="2"/>
        <v>74.879807692307693</v>
      </c>
      <c r="O37" s="32"/>
      <c r="P37" s="63"/>
      <c r="Q37" s="75">
        <f>+(2*$L$9-L37)*100/$L$9</f>
        <v>75.329341317365248</v>
      </c>
    </row>
    <row r="38" spans="1:17" s="20" customFormat="1" ht="19.5" customHeight="1" thickBot="1">
      <c r="A38" s="129">
        <v>31</v>
      </c>
      <c r="B38" s="130" t="s">
        <v>26</v>
      </c>
      <c r="C38" s="131">
        <v>1999</v>
      </c>
      <c r="D38" s="82" t="s">
        <v>83</v>
      </c>
      <c r="E38" s="83" t="s">
        <v>124</v>
      </c>
      <c r="F38" s="132">
        <v>0</v>
      </c>
      <c r="G38" s="132" t="s">
        <v>96</v>
      </c>
      <c r="H38" s="85">
        <v>1</v>
      </c>
      <c r="I38" s="85">
        <v>0</v>
      </c>
      <c r="J38" s="85">
        <v>2</v>
      </c>
      <c r="K38" s="85"/>
      <c r="L38" s="133"/>
      <c r="M38" s="134"/>
      <c r="N38" s="32"/>
      <c r="O38" s="119"/>
      <c r="P38" s="63"/>
      <c r="Q38" s="119"/>
    </row>
    <row r="39" spans="1:17" s="20" customFormat="1" ht="15.75">
      <c r="A39" s="35"/>
      <c r="B39" s="11"/>
      <c r="C39" s="11"/>
      <c r="D39" s="30"/>
      <c r="G39" s="35"/>
      <c r="H39" s="35"/>
      <c r="I39" s="35"/>
      <c r="J39" s="35"/>
      <c r="K39" s="35"/>
      <c r="N39" s="35"/>
      <c r="P39" s="32"/>
      <c r="Q39" s="32"/>
    </row>
    <row r="40" spans="1:17" s="20" customFormat="1" ht="15.75">
      <c r="A40" s="35"/>
      <c r="D40" s="30"/>
      <c r="G40" s="35"/>
      <c r="H40" s="35"/>
      <c r="I40" s="35"/>
      <c r="J40" s="35"/>
      <c r="K40" s="35"/>
      <c r="N40" s="35"/>
      <c r="O40" s="35"/>
      <c r="P40" s="32"/>
      <c r="Q40" s="32"/>
    </row>
    <row r="41" spans="1:17" s="20" customFormat="1" ht="15.75">
      <c r="A41" s="35"/>
      <c r="D41" s="11"/>
      <c r="G41" s="35"/>
      <c r="H41" s="35"/>
      <c r="I41" s="35"/>
      <c r="J41" s="35"/>
      <c r="K41" s="35"/>
      <c r="N41" s="35"/>
      <c r="O41" s="35"/>
      <c r="P41" s="32"/>
      <c r="Q41" s="32"/>
    </row>
    <row r="42" spans="1:17" s="20" customFormat="1" ht="15.75">
      <c r="A42" s="35"/>
      <c r="C42" s="12"/>
      <c r="D42" s="12"/>
      <c r="E42" s="12"/>
      <c r="F42" s="12"/>
      <c r="G42" s="12"/>
      <c r="H42" s="35"/>
      <c r="I42" s="35"/>
      <c r="J42" s="35"/>
      <c r="K42" s="35"/>
      <c r="N42" s="35"/>
      <c r="O42" s="35"/>
      <c r="P42" s="32"/>
      <c r="Q42" s="32"/>
    </row>
    <row r="43" spans="1:17" s="20" customFormat="1" ht="15.75">
      <c r="A43" s="35"/>
      <c r="B43" s="35"/>
      <c r="C43" s="11"/>
      <c r="D43" s="30"/>
      <c r="G43" s="35"/>
      <c r="H43" s="35"/>
      <c r="I43" s="35"/>
      <c r="J43" s="35"/>
      <c r="K43" s="35"/>
      <c r="N43" s="35"/>
      <c r="O43" s="35"/>
      <c r="P43" s="32"/>
      <c r="Q43" s="32"/>
    </row>
    <row r="44" spans="1:17" s="20" customFormat="1" ht="15.75">
      <c r="A44" s="35"/>
      <c r="B44" s="35"/>
      <c r="C44" s="11"/>
      <c r="D44" s="30"/>
      <c r="G44" s="35"/>
      <c r="H44" s="35"/>
      <c r="I44" s="35"/>
      <c r="J44" s="35"/>
      <c r="K44" s="35"/>
      <c r="N44" s="35"/>
      <c r="O44" s="35"/>
      <c r="P44" s="32"/>
      <c r="Q44" s="32"/>
    </row>
  </sheetData>
  <mergeCells count="4">
    <mergeCell ref="A2:C2"/>
    <mergeCell ref="A3:J3"/>
    <mergeCell ref="A6:H6"/>
    <mergeCell ref="N6:Q6"/>
  </mergeCells>
  <pageMargins left="0.70866141732283472" right="0.70866141732283472" top="0.78740157480314965" bottom="0.78740157480314965" header="0.31496062992125984" footer="0.31496062992125984"/>
  <pageSetup paperSize="9" scale="66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FFFF"/>
    <pageSetUpPr fitToPage="1"/>
  </sheetPr>
  <dimension ref="A1:P75"/>
  <sheetViews>
    <sheetView zoomScaleNormal="100" workbookViewId="0">
      <selection sqref="A1:P2"/>
    </sheetView>
  </sheetViews>
  <sheetFormatPr defaultRowHeight="15.75"/>
  <cols>
    <col min="1" max="1" width="7.7109375" style="6" customWidth="1"/>
    <col min="2" max="2" width="23.7109375" style="3" customWidth="1"/>
    <col min="3" max="3" width="10.7109375" style="3" customWidth="1"/>
    <col min="4" max="4" width="7.7109375" style="8" customWidth="1"/>
    <col min="5" max="5" width="13.7109375" style="6" customWidth="1"/>
    <col min="6" max="6" width="12.7109375" style="4" customWidth="1"/>
    <col min="7" max="14" width="10.7109375" style="4" customWidth="1"/>
    <col min="15" max="15" width="18.7109375" style="4" customWidth="1"/>
    <col min="16" max="16" width="18.7109375" style="10" customWidth="1"/>
    <col min="17" max="16384" width="9.140625" style="6"/>
  </cols>
  <sheetData>
    <row r="1" spans="1:16" s="5" customFormat="1" ht="23.25">
      <c r="A1" s="298" t="s">
        <v>336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</row>
    <row r="2" spans="1:16" ht="19.5" customHeight="1">
      <c r="A2" s="298"/>
      <c r="B2" s="298"/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8"/>
      <c r="O2" s="298"/>
      <c r="P2" s="298"/>
    </row>
    <row r="3" spans="1:16" s="7" customFormat="1" ht="19.5" customHeight="1">
      <c r="A3" s="155" t="s">
        <v>36</v>
      </c>
      <c r="B3" s="156" t="s">
        <v>198</v>
      </c>
      <c r="C3" s="156"/>
      <c r="D3" s="156" t="s">
        <v>100</v>
      </c>
      <c r="E3" s="156"/>
      <c r="F3" s="156"/>
      <c r="G3" s="156"/>
      <c r="H3" s="156"/>
      <c r="I3" s="156"/>
      <c r="J3" s="155"/>
      <c r="K3" s="155"/>
      <c r="L3" s="155"/>
      <c r="M3" s="157"/>
      <c r="N3" s="155"/>
      <c r="O3" s="155"/>
      <c r="P3" s="155"/>
    </row>
    <row r="4" spans="1:16" s="7" customFormat="1" ht="19.5" customHeight="1">
      <c r="A4" s="155" t="s">
        <v>37</v>
      </c>
      <c r="B4" s="156" t="s">
        <v>199</v>
      </c>
      <c r="C4" s="156"/>
      <c r="D4" s="156" t="s">
        <v>302</v>
      </c>
      <c r="E4" s="156"/>
      <c r="F4" s="156"/>
      <c r="G4" s="156"/>
      <c r="H4" s="156"/>
      <c r="I4" s="156"/>
      <c r="J4" s="155"/>
      <c r="K4" s="155"/>
      <c r="L4" s="155"/>
      <c r="M4" s="157"/>
      <c r="N4" s="155"/>
      <c r="O4" s="155"/>
      <c r="P4" s="155"/>
    </row>
    <row r="5" spans="1:16" s="7" customFormat="1" ht="19.5" customHeight="1">
      <c r="A5" s="155" t="s">
        <v>38</v>
      </c>
      <c r="B5" s="156" t="s">
        <v>200</v>
      </c>
      <c r="C5" s="156"/>
      <c r="D5" s="158" t="s">
        <v>101</v>
      </c>
      <c r="E5" s="158"/>
      <c r="F5" s="158"/>
      <c r="G5" s="158"/>
      <c r="H5" s="158"/>
      <c r="I5" s="158"/>
      <c r="J5" s="155"/>
      <c r="K5" s="155"/>
      <c r="L5" s="155"/>
      <c r="M5" s="157"/>
      <c r="N5" s="155"/>
      <c r="O5" s="155"/>
      <c r="P5" s="155"/>
    </row>
    <row r="6" spans="1:16" s="7" customFormat="1" ht="19.5" customHeight="1">
      <c r="A6" s="155" t="s">
        <v>39</v>
      </c>
      <c r="B6" s="158" t="s">
        <v>201</v>
      </c>
      <c r="C6" s="158"/>
      <c r="D6" s="156" t="s">
        <v>202</v>
      </c>
      <c r="E6" s="156"/>
      <c r="F6" s="156"/>
      <c r="G6" s="156"/>
      <c r="H6" s="156"/>
      <c r="I6" s="156"/>
      <c r="J6" s="155"/>
      <c r="K6" s="155"/>
      <c r="L6" s="155"/>
      <c r="M6" s="157"/>
      <c r="N6" s="155"/>
      <c r="O6" s="155"/>
      <c r="P6" s="155"/>
    </row>
    <row r="7" spans="1:16" ht="19.5" customHeight="1">
      <c r="A7" s="155" t="s">
        <v>73</v>
      </c>
      <c r="B7" s="156" t="s">
        <v>203</v>
      </c>
      <c r="C7" s="156"/>
      <c r="D7" s="158" t="s">
        <v>412</v>
      </c>
      <c r="E7" s="158"/>
      <c r="F7" s="158"/>
      <c r="G7" s="158"/>
      <c r="H7" s="158"/>
      <c r="I7" s="158"/>
      <c r="J7" s="159"/>
      <c r="K7" s="159"/>
      <c r="L7" s="160"/>
      <c r="M7" s="157"/>
      <c r="N7" s="157"/>
      <c r="O7" s="157"/>
      <c r="P7" s="160"/>
    </row>
    <row r="8" spans="1:16" ht="19.5" customHeight="1">
      <c r="A8" s="155"/>
      <c r="B8" s="156"/>
      <c r="C8" s="156"/>
      <c r="D8" s="161"/>
      <c r="E8" s="162"/>
      <c r="F8" s="159"/>
      <c r="G8" s="159"/>
      <c r="H8" s="159"/>
      <c r="I8" s="159"/>
      <c r="J8" s="159"/>
      <c r="K8" s="159"/>
      <c r="L8" s="160"/>
      <c r="M8" s="157"/>
      <c r="N8" s="157"/>
      <c r="O8" s="157"/>
      <c r="P8" s="160"/>
    </row>
    <row r="9" spans="1:16" s="9" customFormat="1" ht="19.5" customHeight="1">
      <c r="A9" s="158" t="s">
        <v>103</v>
      </c>
      <c r="B9" s="163" t="s">
        <v>102</v>
      </c>
      <c r="C9" s="163"/>
      <c r="D9" s="155"/>
      <c r="E9" s="158"/>
      <c r="F9" s="158"/>
      <c r="G9" s="164"/>
      <c r="H9" s="164"/>
      <c r="I9" s="164"/>
      <c r="J9" s="164"/>
      <c r="K9" s="164"/>
      <c r="L9" s="164"/>
      <c r="M9" s="164"/>
      <c r="N9" s="164"/>
      <c r="O9" s="164"/>
      <c r="P9" s="165"/>
    </row>
    <row r="10" spans="1:16" s="7" customFormat="1" ht="19.7" customHeight="1">
      <c r="A10" s="163"/>
      <c r="B10" s="158"/>
      <c r="C10" s="158"/>
      <c r="D10" s="166"/>
      <c r="E10" s="163"/>
      <c r="F10" s="167"/>
      <c r="G10" s="297"/>
      <c r="H10" s="297"/>
      <c r="I10" s="167"/>
      <c r="J10" s="167"/>
      <c r="K10" s="167"/>
      <c r="L10" s="167"/>
      <c r="M10" s="167"/>
      <c r="N10" s="167"/>
      <c r="O10" s="167"/>
      <c r="P10" s="157"/>
    </row>
    <row r="11" spans="1:16" s="1" customFormat="1" ht="19.7" customHeight="1">
      <c r="A11" s="158"/>
      <c r="B11" s="158"/>
      <c r="C11" s="158"/>
      <c r="D11" s="155"/>
      <c r="E11" s="158"/>
      <c r="F11" s="157" t="s">
        <v>74</v>
      </c>
      <c r="G11" s="297" t="s">
        <v>303</v>
      </c>
      <c r="H11" s="297"/>
      <c r="I11" s="297" t="s">
        <v>48</v>
      </c>
      <c r="J11" s="297"/>
      <c r="K11" s="297" t="s">
        <v>249</v>
      </c>
      <c r="L11" s="297"/>
      <c r="M11" s="297" t="s">
        <v>304</v>
      </c>
      <c r="N11" s="297"/>
      <c r="O11" s="157" t="s">
        <v>3</v>
      </c>
      <c r="P11" s="157" t="s">
        <v>254</v>
      </c>
    </row>
    <row r="12" spans="1:16" s="7" customFormat="1" ht="19.7" customHeight="1">
      <c r="A12" s="296" t="s">
        <v>6</v>
      </c>
      <c r="B12" s="296"/>
      <c r="C12" s="168"/>
      <c r="D12" s="155"/>
      <c r="E12" s="158"/>
      <c r="F12" s="167" t="s">
        <v>2</v>
      </c>
      <c r="G12" s="167" t="s">
        <v>0</v>
      </c>
      <c r="H12" s="167" t="s">
        <v>252</v>
      </c>
      <c r="I12" s="167" t="s">
        <v>0</v>
      </c>
      <c r="J12" s="167" t="s">
        <v>1</v>
      </c>
      <c r="K12" s="167" t="s">
        <v>0</v>
      </c>
      <c r="L12" s="167" t="s">
        <v>95</v>
      </c>
      <c r="M12" s="167" t="s">
        <v>0</v>
      </c>
      <c r="N12" s="167" t="s">
        <v>1</v>
      </c>
      <c r="O12" s="167" t="s">
        <v>76</v>
      </c>
      <c r="P12" s="167" t="s">
        <v>255</v>
      </c>
    </row>
    <row r="13" spans="1:16" s="7" customFormat="1" ht="20.100000000000001" customHeight="1">
      <c r="A13" s="155" t="s">
        <v>9</v>
      </c>
      <c r="B13" s="200" t="s">
        <v>31</v>
      </c>
      <c r="C13" s="169">
        <v>1999</v>
      </c>
      <c r="D13" s="170" t="s">
        <v>238</v>
      </c>
      <c r="E13" s="172" t="s">
        <v>23</v>
      </c>
      <c r="F13" s="167">
        <v>98.79</v>
      </c>
      <c r="G13" s="171">
        <v>98.57</v>
      </c>
      <c r="H13" s="171">
        <v>100</v>
      </c>
      <c r="I13" s="167" t="s">
        <v>265</v>
      </c>
      <c r="J13" s="167" t="s">
        <v>309</v>
      </c>
      <c r="K13" s="167">
        <v>100</v>
      </c>
      <c r="L13" s="167">
        <v>100</v>
      </c>
      <c r="M13" s="171">
        <v>99.91</v>
      </c>
      <c r="N13" s="171" t="s">
        <v>308</v>
      </c>
      <c r="O13" s="157">
        <f t="shared" ref="O13:O31" si="0">SUM(F13:N13)</f>
        <v>597.27</v>
      </c>
      <c r="P13" s="157">
        <f t="shared" ref="P13:P31" si="1">AVERAGE(F13:N13)</f>
        <v>99.545000000000002</v>
      </c>
    </row>
    <row r="14" spans="1:16" s="7" customFormat="1" ht="20.100000000000001" customHeight="1">
      <c r="A14" s="155" t="s">
        <v>10</v>
      </c>
      <c r="B14" s="200" t="s">
        <v>242</v>
      </c>
      <c r="C14" s="169">
        <v>2000</v>
      </c>
      <c r="D14" s="170" t="s">
        <v>238</v>
      </c>
      <c r="E14" s="172" t="s">
        <v>22</v>
      </c>
      <c r="F14" s="167" t="s">
        <v>91</v>
      </c>
      <c r="G14" s="171">
        <v>96.07</v>
      </c>
      <c r="H14" s="171">
        <v>97.04</v>
      </c>
      <c r="I14" s="167">
        <v>100</v>
      </c>
      <c r="J14" s="167">
        <v>100</v>
      </c>
      <c r="K14" s="167" t="s">
        <v>91</v>
      </c>
      <c r="L14" s="167" t="s">
        <v>91</v>
      </c>
      <c r="M14" s="171">
        <v>100</v>
      </c>
      <c r="N14" s="171">
        <v>98.18</v>
      </c>
      <c r="O14" s="157">
        <f t="shared" si="0"/>
        <v>591.29</v>
      </c>
      <c r="P14" s="157">
        <f t="shared" si="1"/>
        <v>98.548333333333332</v>
      </c>
    </row>
    <row r="15" spans="1:16" s="7" customFormat="1" ht="20.100000000000001" customHeight="1">
      <c r="A15" s="155" t="s">
        <v>11</v>
      </c>
      <c r="B15" s="200" t="s">
        <v>75</v>
      </c>
      <c r="C15" s="169">
        <v>1998</v>
      </c>
      <c r="D15" s="170" t="s">
        <v>238</v>
      </c>
      <c r="E15" s="172" t="s">
        <v>22</v>
      </c>
      <c r="F15" s="167">
        <v>100</v>
      </c>
      <c r="G15" s="171">
        <v>100</v>
      </c>
      <c r="H15" s="171">
        <v>95.62</v>
      </c>
      <c r="I15" s="167">
        <v>99.8</v>
      </c>
      <c r="J15" s="167" t="s">
        <v>312</v>
      </c>
      <c r="K15" s="167" t="s">
        <v>91</v>
      </c>
      <c r="L15" s="167" t="s">
        <v>91</v>
      </c>
      <c r="M15" s="171">
        <v>94.69</v>
      </c>
      <c r="N15" s="171">
        <v>98.79</v>
      </c>
      <c r="O15" s="157">
        <f t="shared" si="0"/>
        <v>588.9</v>
      </c>
      <c r="P15" s="157">
        <f t="shared" si="1"/>
        <v>98.149999999999991</v>
      </c>
    </row>
    <row r="16" spans="1:16" s="7" customFormat="1" ht="20.100000000000001" customHeight="1">
      <c r="A16" s="155" t="s">
        <v>12</v>
      </c>
      <c r="B16" s="200" t="s">
        <v>30</v>
      </c>
      <c r="C16" s="169">
        <v>1999</v>
      </c>
      <c r="D16" s="170" t="s">
        <v>238</v>
      </c>
      <c r="E16" s="172" t="s">
        <v>22</v>
      </c>
      <c r="F16" s="167">
        <v>98.65</v>
      </c>
      <c r="G16" s="171" t="s">
        <v>310</v>
      </c>
      <c r="H16" s="171" t="s">
        <v>311</v>
      </c>
      <c r="I16" s="167">
        <v>96.44</v>
      </c>
      <c r="J16" s="167" t="s">
        <v>266</v>
      </c>
      <c r="K16" s="167">
        <v>96.88</v>
      </c>
      <c r="L16" s="167">
        <v>97.66</v>
      </c>
      <c r="M16" s="171">
        <v>99.16</v>
      </c>
      <c r="N16" s="171">
        <v>100</v>
      </c>
      <c r="O16" s="157">
        <f t="shared" si="0"/>
        <v>588.79</v>
      </c>
      <c r="P16" s="157">
        <f t="shared" si="1"/>
        <v>98.131666666666661</v>
      </c>
    </row>
    <row r="17" spans="1:16" s="7" customFormat="1" ht="20.100000000000001" customHeight="1">
      <c r="A17" s="155" t="s">
        <v>13</v>
      </c>
      <c r="B17" s="200" t="s">
        <v>32</v>
      </c>
      <c r="C17" s="169">
        <v>1999</v>
      </c>
      <c r="D17" s="170" t="s">
        <v>238</v>
      </c>
      <c r="E17" s="172" t="s">
        <v>206</v>
      </c>
      <c r="F17" s="167">
        <v>98</v>
      </c>
      <c r="G17" s="167" t="s">
        <v>91</v>
      </c>
      <c r="H17" s="167">
        <v>98.66</v>
      </c>
      <c r="I17" s="167" t="s">
        <v>357</v>
      </c>
      <c r="J17" s="167" t="s">
        <v>316</v>
      </c>
      <c r="K17" s="167">
        <v>97.53</v>
      </c>
      <c r="L17" s="167">
        <v>91.26</v>
      </c>
      <c r="M17" s="167">
        <v>100</v>
      </c>
      <c r="N17" s="167">
        <v>95.6</v>
      </c>
      <c r="O17" s="157">
        <f t="shared" si="0"/>
        <v>581.04999999999995</v>
      </c>
      <c r="P17" s="157">
        <f t="shared" si="1"/>
        <v>96.841666666666654</v>
      </c>
    </row>
    <row r="18" spans="1:16" s="7" customFormat="1" ht="20.100000000000001" customHeight="1">
      <c r="A18" s="155" t="s">
        <v>14</v>
      </c>
      <c r="B18" s="200" t="s">
        <v>90</v>
      </c>
      <c r="C18" s="169">
        <v>1999</v>
      </c>
      <c r="D18" s="170" t="s">
        <v>238</v>
      </c>
      <c r="E18" s="172" t="s">
        <v>22</v>
      </c>
      <c r="F18" s="167" t="s">
        <v>358</v>
      </c>
      <c r="G18" s="167">
        <v>92.06</v>
      </c>
      <c r="H18" s="167">
        <v>93.63</v>
      </c>
      <c r="I18" s="167" t="s">
        <v>269</v>
      </c>
      <c r="J18" s="167" t="s">
        <v>317</v>
      </c>
      <c r="K18" s="167">
        <v>90.39</v>
      </c>
      <c r="L18" s="167">
        <v>97.4</v>
      </c>
      <c r="M18" s="167">
        <v>98.82</v>
      </c>
      <c r="N18" s="167">
        <v>100</v>
      </c>
      <c r="O18" s="157">
        <f t="shared" si="0"/>
        <v>572.29999999999995</v>
      </c>
      <c r="P18" s="157">
        <f t="shared" si="1"/>
        <v>95.383333333333326</v>
      </c>
    </row>
    <row r="19" spans="1:16" s="7" customFormat="1" ht="20.100000000000001" customHeight="1">
      <c r="A19" s="155" t="s">
        <v>15</v>
      </c>
      <c r="B19" s="200" t="s">
        <v>41</v>
      </c>
      <c r="C19" s="169">
        <v>2000</v>
      </c>
      <c r="D19" s="170" t="s">
        <v>238</v>
      </c>
      <c r="E19" s="172" t="s">
        <v>22</v>
      </c>
      <c r="F19" s="167">
        <v>89.1</v>
      </c>
      <c r="G19" s="167">
        <v>90.87</v>
      </c>
      <c r="H19" s="167">
        <v>98.99</v>
      </c>
      <c r="I19" s="167" t="s">
        <v>91</v>
      </c>
      <c r="J19" s="167" t="s">
        <v>91</v>
      </c>
      <c r="K19" s="167">
        <v>99.03</v>
      </c>
      <c r="L19" s="167">
        <v>99.32</v>
      </c>
      <c r="M19" s="167">
        <v>94.41</v>
      </c>
      <c r="N19" s="167" t="s">
        <v>305</v>
      </c>
      <c r="O19" s="157">
        <f t="shared" si="0"/>
        <v>571.72</v>
      </c>
      <c r="P19" s="157">
        <f t="shared" si="1"/>
        <v>95.286666666666676</v>
      </c>
    </row>
    <row r="20" spans="1:16" s="7" customFormat="1" ht="20.100000000000001" customHeight="1">
      <c r="A20" s="155" t="s">
        <v>16</v>
      </c>
      <c r="B20" s="200" t="s">
        <v>42</v>
      </c>
      <c r="C20" s="169">
        <v>2000</v>
      </c>
      <c r="D20" s="170" t="s">
        <v>238</v>
      </c>
      <c r="E20" s="172" t="s">
        <v>22</v>
      </c>
      <c r="F20" s="167" t="s">
        <v>267</v>
      </c>
      <c r="G20" s="167">
        <v>100</v>
      </c>
      <c r="H20" s="167">
        <v>99.55</v>
      </c>
      <c r="I20" s="167">
        <v>92.01</v>
      </c>
      <c r="J20" s="167">
        <v>91.33</v>
      </c>
      <c r="K20" s="167">
        <v>93.55</v>
      </c>
      <c r="L20" s="167">
        <v>91.37</v>
      </c>
      <c r="M20" s="171" t="s">
        <v>91</v>
      </c>
      <c r="N20" s="171" t="s">
        <v>91</v>
      </c>
      <c r="O20" s="157">
        <f t="shared" si="0"/>
        <v>567.80999999999995</v>
      </c>
      <c r="P20" s="157">
        <f t="shared" si="1"/>
        <v>94.634999999999991</v>
      </c>
    </row>
    <row r="21" spans="1:16" s="7" customFormat="1" ht="20.100000000000001" customHeight="1">
      <c r="A21" s="155" t="s">
        <v>17</v>
      </c>
      <c r="B21" s="200" t="s">
        <v>47</v>
      </c>
      <c r="C21" s="169">
        <v>2000</v>
      </c>
      <c r="D21" s="170" t="s">
        <v>238</v>
      </c>
      <c r="E21" s="172" t="s">
        <v>207</v>
      </c>
      <c r="F21" s="167">
        <v>89.77</v>
      </c>
      <c r="G21" s="167" t="s">
        <v>343</v>
      </c>
      <c r="H21" s="167">
        <v>100</v>
      </c>
      <c r="I21" s="167">
        <v>89.01</v>
      </c>
      <c r="J21" s="167" t="s">
        <v>318</v>
      </c>
      <c r="K21" s="167">
        <v>90.39</v>
      </c>
      <c r="L21" s="167" t="s">
        <v>91</v>
      </c>
      <c r="M21" s="167">
        <v>99.71</v>
      </c>
      <c r="N21" s="167">
        <v>95.44</v>
      </c>
      <c r="O21" s="157">
        <f t="shared" si="0"/>
        <v>564.31999999999994</v>
      </c>
      <c r="P21" s="157">
        <f t="shared" si="1"/>
        <v>94.053333333333327</v>
      </c>
    </row>
    <row r="22" spans="1:16" s="7" customFormat="1" ht="20.100000000000001" customHeight="1">
      <c r="A22" s="155" t="s">
        <v>19</v>
      </c>
      <c r="B22" s="200" t="s">
        <v>243</v>
      </c>
      <c r="C22" s="169">
        <v>1999</v>
      </c>
      <c r="D22" s="170" t="s">
        <v>238</v>
      </c>
      <c r="E22" s="172" t="s">
        <v>23</v>
      </c>
      <c r="F22" s="167" t="s">
        <v>91</v>
      </c>
      <c r="G22" s="167">
        <v>93.41</v>
      </c>
      <c r="H22" s="167">
        <v>94.92</v>
      </c>
      <c r="I22" s="167">
        <v>84.23</v>
      </c>
      <c r="J22" s="167" t="s">
        <v>359</v>
      </c>
      <c r="K22" s="167" t="s">
        <v>319</v>
      </c>
      <c r="L22" s="167">
        <v>89.97</v>
      </c>
      <c r="M22" s="167">
        <v>98.09</v>
      </c>
      <c r="N22" s="167">
        <v>93.72</v>
      </c>
      <c r="O22" s="157">
        <f t="shared" si="0"/>
        <v>554.34</v>
      </c>
      <c r="P22" s="157">
        <f t="shared" si="1"/>
        <v>92.39</v>
      </c>
    </row>
    <row r="23" spans="1:16" s="7" customFormat="1" ht="20.100000000000001" customHeight="1">
      <c r="A23" s="155" t="s">
        <v>20</v>
      </c>
      <c r="B23" s="200" t="s">
        <v>244</v>
      </c>
      <c r="C23" s="169">
        <v>1998</v>
      </c>
      <c r="D23" s="170" t="s">
        <v>238</v>
      </c>
      <c r="E23" s="172" t="s">
        <v>206</v>
      </c>
      <c r="F23" s="167" t="s">
        <v>91</v>
      </c>
      <c r="G23" s="167">
        <v>89.05</v>
      </c>
      <c r="H23" s="167">
        <v>95.76</v>
      </c>
      <c r="I23" s="167">
        <v>88.16</v>
      </c>
      <c r="J23" s="167">
        <v>80.14</v>
      </c>
      <c r="K23" s="167" t="s">
        <v>91</v>
      </c>
      <c r="L23" s="167" t="s">
        <v>91</v>
      </c>
      <c r="M23" s="167">
        <v>89.04</v>
      </c>
      <c r="N23" s="167">
        <v>96.51</v>
      </c>
      <c r="O23" s="157">
        <f t="shared" si="0"/>
        <v>538.66000000000008</v>
      </c>
      <c r="P23" s="157">
        <f t="shared" si="1"/>
        <v>89.776666666666685</v>
      </c>
    </row>
    <row r="24" spans="1:16" s="7" customFormat="1" ht="20.100000000000001" customHeight="1">
      <c r="A24" s="155" t="s">
        <v>21</v>
      </c>
      <c r="B24" s="200" t="s">
        <v>46</v>
      </c>
      <c r="C24" s="169">
        <v>2000</v>
      </c>
      <c r="D24" s="170" t="s">
        <v>238</v>
      </c>
      <c r="E24" s="172" t="s">
        <v>207</v>
      </c>
      <c r="F24" s="167">
        <v>87.92</v>
      </c>
      <c r="G24" s="167">
        <v>84.37</v>
      </c>
      <c r="H24" s="167">
        <v>95.76</v>
      </c>
      <c r="I24" s="167" t="s">
        <v>320</v>
      </c>
      <c r="J24" s="167" t="s">
        <v>268</v>
      </c>
      <c r="K24" s="167">
        <v>87.38</v>
      </c>
      <c r="L24" s="167">
        <v>92.24</v>
      </c>
      <c r="M24" s="167">
        <v>89.26</v>
      </c>
      <c r="N24" s="167" t="s">
        <v>360</v>
      </c>
      <c r="O24" s="157">
        <f t="shared" si="0"/>
        <v>536.93000000000006</v>
      </c>
      <c r="P24" s="157">
        <f t="shared" si="1"/>
        <v>89.488333333333344</v>
      </c>
    </row>
    <row r="25" spans="1:16" s="7" customFormat="1" ht="20.100000000000001" customHeight="1">
      <c r="A25" s="155" t="s">
        <v>27</v>
      </c>
      <c r="B25" s="200" t="s">
        <v>245</v>
      </c>
      <c r="C25" s="169">
        <v>2000</v>
      </c>
      <c r="D25" s="170" t="s">
        <v>238</v>
      </c>
      <c r="E25" s="172" t="s">
        <v>207</v>
      </c>
      <c r="F25" s="167" t="s">
        <v>91</v>
      </c>
      <c r="G25" s="167" t="s">
        <v>361</v>
      </c>
      <c r="H25" s="167">
        <v>93.08</v>
      </c>
      <c r="I25" s="167">
        <v>83.6</v>
      </c>
      <c r="J25" s="167" t="s">
        <v>321</v>
      </c>
      <c r="K25" s="167">
        <v>86.54</v>
      </c>
      <c r="L25" s="167">
        <v>99.86</v>
      </c>
      <c r="M25" s="167">
        <v>84.34</v>
      </c>
      <c r="N25" s="167">
        <v>80.69</v>
      </c>
      <c r="O25" s="157">
        <f t="shared" si="0"/>
        <v>528.11000000000013</v>
      </c>
      <c r="P25" s="157">
        <f t="shared" si="1"/>
        <v>88.018333333333359</v>
      </c>
    </row>
    <row r="26" spans="1:16" s="7" customFormat="1" ht="20.100000000000001" customHeight="1">
      <c r="A26" s="155" t="s">
        <v>28</v>
      </c>
      <c r="B26" s="200" t="s">
        <v>72</v>
      </c>
      <c r="C26" s="169">
        <v>2000</v>
      </c>
      <c r="D26" s="170" t="s">
        <v>238</v>
      </c>
      <c r="E26" s="172" t="s">
        <v>23</v>
      </c>
      <c r="F26" s="167">
        <v>93.26</v>
      </c>
      <c r="G26" s="167">
        <v>96.35</v>
      </c>
      <c r="H26" s="167">
        <v>85.71</v>
      </c>
      <c r="I26" s="167" t="s">
        <v>91</v>
      </c>
      <c r="J26" s="167" t="s">
        <v>91</v>
      </c>
      <c r="K26" s="167" t="s">
        <v>91</v>
      </c>
      <c r="L26" s="167" t="s">
        <v>91</v>
      </c>
      <c r="M26" s="171">
        <v>94.22</v>
      </c>
      <c r="N26" s="171">
        <v>91.05</v>
      </c>
      <c r="O26" s="157">
        <f t="shared" si="0"/>
        <v>460.59</v>
      </c>
      <c r="P26" s="157">
        <f t="shared" si="1"/>
        <v>92.117999999999995</v>
      </c>
    </row>
    <row r="27" spans="1:16" s="7" customFormat="1" ht="20.100000000000001" customHeight="1">
      <c r="A27" s="155" t="s">
        <v>29</v>
      </c>
      <c r="B27" s="200" t="s">
        <v>44</v>
      </c>
      <c r="C27" s="169">
        <v>2000</v>
      </c>
      <c r="D27" s="170" t="s">
        <v>238</v>
      </c>
      <c r="E27" s="172" t="s">
        <v>23</v>
      </c>
      <c r="F27" s="167">
        <v>91.64</v>
      </c>
      <c r="G27" s="167" t="s">
        <v>91</v>
      </c>
      <c r="H27" s="167" t="s">
        <v>91</v>
      </c>
      <c r="I27" s="167">
        <v>84.63</v>
      </c>
      <c r="J27" s="167">
        <v>75.27</v>
      </c>
      <c r="K27" s="167">
        <v>92.08</v>
      </c>
      <c r="L27" s="167">
        <v>88.2</v>
      </c>
      <c r="M27" s="167" t="s">
        <v>91</v>
      </c>
      <c r="N27" s="167" t="s">
        <v>91</v>
      </c>
      <c r="O27" s="157">
        <f t="shared" si="0"/>
        <v>431.81999999999994</v>
      </c>
      <c r="P27" s="157">
        <f t="shared" si="1"/>
        <v>86.36399999999999</v>
      </c>
    </row>
    <row r="28" spans="1:16" s="7" customFormat="1" ht="20.100000000000001" customHeight="1">
      <c r="A28" s="155" t="s">
        <v>43</v>
      </c>
      <c r="B28" s="200" t="s">
        <v>35</v>
      </c>
      <c r="C28" s="169">
        <v>1999</v>
      </c>
      <c r="D28" s="170" t="s">
        <v>238</v>
      </c>
      <c r="E28" s="172" t="s">
        <v>207</v>
      </c>
      <c r="F28" s="167">
        <v>79.02</v>
      </c>
      <c r="G28" s="167" t="s">
        <v>91</v>
      </c>
      <c r="H28" s="167" t="s">
        <v>91</v>
      </c>
      <c r="I28" s="167">
        <v>77.180000000000007</v>
      </c>
      <c r="J28" s="167">
        <v>82.18</v>
      </c>
      <c r="K28" s="167">
        <v>91.09</v>
      </c>
      <c r="L28" s="167">
        <v>95.07</v>
      </c>
      <c r="M28" s="167" t="s">
        <v>91</v>
      </c>
      <c r="N28" s="167" t="s">
        <v>91</v>
      </c>
      <c r="O28" s="157">
        <f t="shared" si="0"/>
        <v>424.54</v>
      </c>
      <c r="P28" s="157">
        <f t="shared" si="1"/>
        <v>84.908000000000001</v>
      </c>
    </row>
    <row r="29" spans="1:16" s="7" customFormat="1" ht="20.100000000000001" customHeight="1">
      <c r="A29" s="155" t="s">
        <v>56</v>
      </c>
      <c r="B29" s="200" t="s">
        <v>45</v>
      </c>
      <c r="C29" s="169">
        <v>2000</v>
      </c>
      <c r="D29" s="170" t="s">
        <v>238</v>
      </c>
      <c r="E29" s="172" t="s">
        <v>23</v>
      </c>
      <c r="F29" s="167">
        <v>75.569999999999993</v>
      </c>
      <c r="G29" s="167" t="s">
        <v>91</v>
      </c>
      <c r="H29" s="167" t="s">
        <v>91</v>
      </c>
      <c r="I29" s="167">
        <v>86.77</v>
      </c>
      <c r="J29" s="167">
        <v>77.87</v>
      </c>
      <c r="K29" s="167">
        <v>91.09</v>
      </c>
      <c r="L29" s="167">
        <v>91.17</v>
      </c>
      <c r="M29" s="167" t="s">
        <v>91</v>
      </c>
      <c r="N29" s="167" t="s">
        <v>91</v>
      </c>
      <c r="O29" s="157">
        <f t="shared" si="0"/>
        <v>422.46999999999997</v>
      </c>
      <c r="P29" s="157">
        <f t="shared" si="1"/>
        <v>84.494</v>
      </c>
    </row>
    <row r="30" spans="1:16" s="7" customFormat="1" ht="20.100000000000001" customHeight="1">
      <c r="A30" s="155" t="s">
        <v>57</v>
      </c>
      <c r="B30" s="200" t="s">
        <v>239</v>
      </c>
      <c r="C30" s="169">
        <v>1998</v>
      </c>
      <c r="D30" s="170" t="s">
        <v>238</v>
      </c>
      <c r="E30" s="172" t="s">
        <v>206</v>
      </c>
      <c r="F30" s="166">
        <v>95.42</v>
      </c>
      <c r="G30" s="167" t="s">
        <v>91</v>
      </c>
      <c r="H30" s="167" t="s">
        <v>91</v>
      </c>
      <c r="I30" s="167">
        <v>78.150000000000006</v>
      </c>
      <c r="J30" s="167">
        <v>74.94</v>
      </c>
      <c r="K30" s="167" t="s">
        <v>91</v>
      </c>
      <c r="L30" s="167" t="s">
        <v>91</v>
      </c>
      <c r="M30" s="167" t="s">
        <v>91</v>
      </c>
      <c r="N30" s="167" t="s">
        <v>91</v>
      </c>
      <c r="O30" s="157">
        <f t="shared" si="0"/>
        <v>248.51</v>
      </c>
      <c r="P30" s="157">
        <f t="shared" si="1"/>
        <v>82.836666666666659</v>
      </c>
    </row>
    <row r="31" spans="1:16" s="7" customFormat="1" ht="20.100000000000001" customHeight="1">
      <c r="A31" s="155" t="s">
        <v>59</v>
      </c>
      <c r="B31" s="200" t="s">
        <v>33</v>
      </c>
      <c r="C31" s="169">
        <v>1999</v>
      </c>
      <c r="D31" s="170" t="s">
        <v>238</v>
      </c>
      <c r="E31" s="172" t="s">
        <v>23</v>
      </c>
      <c r="F31" s="166">
        <v>90.63</v>
      </c>
      <c r="G31" s="167" t="s">
        <v>91</v>
      </c>
      <c r="H31" s="167" t="s">
        <v>91</v>
      </c>
      <c r="I31" s="167">
        <v>81.540000000000006</v>
      </c>
      <c r="J31" s="167">
        <v>70.97</v>
      </c>
      <c r="K31" s="167" t="s">
        <v>91</v>
      </c>
      <c r="L31" s="167" t="s">
        <v>91</v>
      </c>
      <c r="M31" s="167" t="s">
        <v>91</v>
      </c>
      <c r="N31" s="167" t="s">
        <v>91</v>
      </c>
      <c r="O31" s="157">
        <f t="shared" si="0"/>
        <v>243.14000000000001</v>
      </c>
      <c r="P31" s="157">
        <f t="shared" si="1"/>
        <v>81.046666666666667</v>
      </c>
    </row>
    <row r="32" spans="1:16" s="7" customFormat="1" ht="20.100000000000001" customHeight="1">
      <c r="A32" s="155"/>
      <c r="B32" s="169"/>
      <c r="C32" s="169"/>
      <c r="D32" s="170"/>
      <c r="E32" s="172"/>
      <c r="F32" s="167"/>
      <c r="G32" s="167"/>
      <c r="H32" s="167"/>
      <c r="I32" s="167"/>
      <c r="J32" s="167"/>
      <c r="K32" s="167"/>
      <c r="L32" s="167"/>
      <c r="M32" s="167"/>
      <c r="N32" s="167"/>
      <c r="O32" s="157"/>
      <c r="P32" s="157"/>
    </row>
    <row r="33" spans="1:16" s="7" customFormat="1" ht="19.7" customHeight="1">
      <c r="A33" s="296" t="s">
        <v>4</v>
      </c>
      <c r="B33" s="296"/>
      <c r="C33" s="168"/>
      <c r="D33" s="166"/>
      <c r="E33" s="163"/>
      <c r="F33" s="166"/>
      <c r="G33" s="167"/>
      <c r="H33" s="167"/>
      <c r="I33" s="167"/>
      <c r="J33" s="167"/>
      <c r="K33" s="167"/>
      <c r="L33" s="167"/>
      <c r="M33" s="167"/>
      <c r="N33" s="167"/>
      <c r="O33" s="157"/>
      <c r="P33" s="157"/>
    </row>
    <row r="34" spans="1:16" s="7" customFormat="1" ht="20.100000000000001" customHeight="1">
      <c r="A34" s="155" t="s">
        <v>9</v>
      </c>
      <c r="B34" s="200" t="s">
        <v>77</v>
      </c>
      <c r="C34" s="169">
        <v>2001</v>
      </c>
      <c r="D34" s="170" t="s">
        <v>224</v>
      </c>
      <c r="E34" s="172" t="s">
        <v>207</v>
      </c>
      <c r="F34" s="167">
        <v>100</v>
      </c>
      <c r="G34" s="171" t="s">
        <v>313</v>
      </c>
      <c r="H34" s="171">
        <v>100</v>
      </c>
      <c r="I34" s="167" t="s">
        <v>413</v>
      </c>
      <c r="J34" s="167">
        <v>100</v>
      </c>
      <c r="K34" s="167" t="s">
        <v>270</v>
      </c>
      <c r="L34" s="167">
        <v>100</v>
      </c>
      <c r="M34" s="171">
        <v>100</v>
      </c>
      <c r="N34" s="171">
        <v>100</v>
      </c>
      <c r="O34" s="157">
        <f t="shared" ref="O34:O54" si="2">SUM(F34:N34)</f>
        <v>600</v>
      </c>
      <c r="P34" s="157">
        <f t="shared" ref="P34:P54" si="3">AVERAGE(F34:N34)</f>
        <v>100</v>
      </c>
    </row>
    <row r="35" spans="1:16" s="7" customFormat="1" ht="20.100000000000001" customHeight="1">
      <c r="A35" s="155" t="s">
        <v>10</v>
      </c>
      <c r="B35" s="200" t="s">
        <v>78</v>
      </c>
      <c r="C35" s="169">
        <v>2002</v>
      </c>
      <c r="D35" s="170" t="s">
        <v>224</v>
      </c>
      <c r="E35" s="172" t="s">
        <v>22</v>
      </c>
      <c r="F35" s="167">
        <v>98.48</v>
      </c>
      <c r="G35" s="167">
        <v>100</v>
      </c>
      <c r="H35" s="167">
        <v>100</v>
      </c>
      <c r="I35" s="167" t="s">
        <v>271</v>
      </c>
      <c r="J35" s="167" t="s">
        <v>322</v>
      </c>
      <c r="K35" s="167">
        <v>93.38</v>
      </c>
      <c r="L35" s="167" t="s">
        <v>362</v>
      </c>
      <c r="M35" s="167">
        <v>100</v>
      </c>
      <c r="N35" s="167">
        <v>97.74</v>
      </c>
      <c r="O35" s="157">
        <f t="shared" si="2"/>
        <v>589.6</v>
      </c>
      <c r="P35" s="157">
        <f t="shared" si="3"/>
        <v>98.266666666666666</v>
      </c>
    </row>
    <row r="36" spans="1:16" s="7" customFormat="1" ht="20.100000000000001" customHeight="1">
      <c r="A36" s="155" t="s">
        <v>11</v>
      </c>
      <c r="B36" s="200" t="s">
        <v>225</v>
      </c>
      <c r="C36" s="169">
        <v>2001</v>
      </c>
      <c r="D36" s="170" t="s">
        <v>224</v>
      </c>
      <c r="E36" s="172" t="s">
        <v>206</v>
      </c>
      <c r="F36" s="167">
        <v>97.44</v>
      </c>
      <c r="G36" s="171">
        <v>100</v>
      </c>
      <c r="H36" s="171" t="s">
        <v>315</v>
      </c>
      <c r="I36" s="167">
        <v>98.17</v>
      </c>
      <c r="J36" s="167">
        <v>98.29</v>
      </c>
      <c r="K36" s="167" t="s">
        <v>91</v>
      </c>
      <c r="L36" s="167" t="s">
        <v>91</v>
      </c>
      <c r="M36" s="171">
        <v>97.65</v>
      </c>
      <c r="N36" s="171">
        <v>96.65</v>
      </c>
      <c r="O36" s="157">
        <f t="shared" si="2"/>
        <v>588.20000000000005</v>
      </c>
      <c r="P36" s="157">
        <f t="shared" si="3"/>
        <v>98.033333333333346</v>
      </c>
    </row>
    <row r="37" spans="1:16" s="7" customFormat="1" ht="20.100000000000001" customHeight="1">
      <c r="A37" s="155" t="s">
        <v>12</v>
      </c>
      <c r="B37" s="200" t="s">
        <v>64</v>
      </c>
      <c r="C37" s="169">
        <v>2001</v>
      </c>
      <c r="D37" s="170" t="s">
        <v>224</v>
      </c>
      <c r="E37" s="172" t="s">
        <v>207</v>
      </c>
      <c r="F37" s="167">
        <v>99.46</v>
      </c>
      <c r="G37" s="167">
        <v>95.37</v>
      </c>
      <c r="H37" s="167" t="s">
        <v>91</v>
      </c>
      <c r="I37" s="167">
        <v>100</v>
      </c>
      <c r="J37" s="167">
        <v>92.64</v>
      </c>
      <c r="K37" s="167" t="s">
        <v>314</v>
      </c>
      <c r="L37" s="167">
        <v>94.99</v>
      </c>
      <c r="M37" s="171">
        <v>97.93</v>
      </c>
      <c r="N37" s="171" t="s">
        <v>96</v>
      </c>
      <c r="O37" s="157">
        <f t="shared" si="2"/>
        <v>580.39</v>
      </c>
      <c r="P37" s="157">
        <f t="shared" si="3"/>
        <v>96.731666666666669</v>
      </c>
    </row>
    <row r="38" spans="1:16" s="7" customFormat="1" ht="20.100000000000001" customHeight="1">
      <c r="A38" s="155" t="s">
        <v>13</v>
      </c>
      <c r="B38" s="200" t="s">
        <v>79</v>
      </c>
      <c r="C38" s="169">
        <v>2002</v>
      </c>
      <c r="D38" s="170" t="s">
        <v>224</v>
      </c>
      <c r="E38" s="172" t="s">
        <v>23</v>
      </c>
      <c r="F38" s="167" t="s">
        <v>363</v>
      </c>
      <c r="G38" s="167">
        <v>96.22</v>
      </c>
      <c r="H38" s="167" t="s">
        <v>323</v>
      </c>
      <c r="I38" s="167">
        <v>90.38</v>
      </c>
      <c r="J38" s="167">
        <v>93.78</v>
      </c>
      <c r="K38" s="167" t="s">
        <v>91</v>
      </c>
      <c r="L38" s="167">
        <v>97.87</v>
      </c>
      <c r="M38" s="167">
        <v>97.32</v>
      </c>
      <c r="N38" s="167">
        <v>99.25</v>
      </c>
      <c r="O38" s="157">
        <f t="shared" si="2"/>
        <v>574.81999999999994</v>
      </c>
      <c r="P38" s="157">
        <f t="shared" si="3"/>
        <v>95.803333333333327</v>
      </c>
    </row>
    <row r="39" spans="1:16" s="7" customFormat="1" ht="20.100000000000001" customHeight="1">
      <c r="A39" s="155" t="s">
        <v>14</v>
      </c>
      <c r="B39" s="200" t="s">
        <v>65</v>
      </c>
      <c r="C39" s="169">
        <v>2001</v>
      </c>
      <c r="D39" s="170" t="s">
        <v>224</v>
      </c>
      <c r="E39" s="172" t="s">
        <v>22</v>
      </c>
      <c r="F39" s="166">
        <v>96.28</v>
      </c>
      <c r="G39" s="167">
        <v>94.67</v>
      </c>
      <c r="H39" s="167">
        <v>89.73</v>
      </c>
      <c r="I39" s="167">
        <v>87.59</v>
      </c>
      <c r="J39" s="167" t="s">
        <v>272</v>
      </c>
      <c r="K39" s="167" t="s">
        <v>324</v>
      </c>
      <c r="L39" s="167">
        <v>91.9</v>
      </c>
      <c r="M39" s="167" t="s">
        <v>364</v>
      </c>
      <c r="N39" s="167">
        <v>100</v>
      </c>
      <c r="O39" s="157">
        <f t="shared" si="2"/>
        <v>560.16999999999996</v>
      </c>
      <c r="P39" s="157">
        <f t="shared" si="3"/>
        <v>93.361666666666665</v>
      </c>
    </row>
    <row r="40" spans="1:16" s="7" customFormat="1" ht="20.100000000000001" customHeight="1">
      <c r="A40" s="155" t="s">
        <v>15</v>
      </c>
      <c r="B40" s="200" t="s">
        <v>66</v>
      </c>
      <c r="C40" s="169">
        <v>2001</v>
      </c>
      <c r="D40" s="170" t="s">
        <v>224</v>
      </c>
      <c r="E40" s="172" t="s">
        <v>22</v>
      </c>
      <c r="F40" s="167">
        <v>91.77</v>
      </c>
      <c r="G40" s="167">
        <v>88.88</v>
      </c>
      <c r="H40" s="167">
        <v>87.62</v>
      </c>
      <c r="I40" s="167" t="s">
        <v>365</v>
      </c>
      <c r="J40" s="167" t="s">
        <v>273</v>
      </c>
      <c r="K40" s="167" t="s">
        <v>326</v>
      </c>
      <c r="L40" s="167">
        <v>95.49</v>
      </c>
      <c r="M40" s="167">
        <v>94.42</v>
      </c>
      <c r="N40" s="167">
        <v>97.63</v>
      </c>
      <c r="O40" s="157">
        <f t="shared" si="2"/>
        <v>555.80999999999995</v>
      </c>
      <c r="P40" s="157">
        <f t="shared" si="3"/>
        <v>92.634999999999991</v>
      </c>
    </row>
    <row r="41" spans="1:16" s="7" customFormat="1" ht="20.100000000000001" customHeight="1">
      <c r="A41" s="155" t="s">
        <v>16</v>
      </c>
      <c r="B41" s="200" t="s">
        <v>63</v>
      </c>
      <c r="C41" s="169">
        <v>2001</v>
      </c>
      <c r="D41" s="170" t="s">
        <v>224</v>
      </c>
      <c r="E41" s="172" t="s">
        <v>207</v>
      </c>
      <c r="F41" s="167" t="s">
        <v>91</v>
      </c>
      <c r="G41" s="167">
        <v>89.73</v>
      </c>
      <c r="H41" s="167">
        <v>89.26</v>
      </c>
      <c r="I41" s="167" t="s">
        <v>369</v>
      </c>
      <c r="J41" s="167" t="s">
        <v>330</v>
      </c>
      <c r="K41" s="167">
        <v>89.94</v>
      </c>
      <c r="L41" s="167">
        <v>91.68</v>
      </c>
      <c r="M41" s="167">
        <v>95.38</v>
      </c>
      <c r="N41" s="167">
        <v>96.23</v>
      </c>
      <c r="O41" s="157">
        <f t="shared" si="2"/>
        <v>552.22</v>
      </c>
      <c r="P41" s="157">
        <f t="shared" si="3"/>
        <v>92.036666666666676</v>
      </c>
    </row>
    <row r="42" spans="1:16" s="7" customFormat="1" ht="20.100000000000001" customHeight="1">
      <c r="A42" s="155" t="s">
        <v>17</v>
      </c>
      <c r="B42" s="200" t="s">
        <v>246</v>
      </c>
      <c r="C42" s="169">
        <v>2002</v>
      </c>
      <c r="D42" s="170" t="s">
        <v>224</v>
      </c>
      <c r="E42" s="172" t="s">
        <v>23</v>
      </c>
      <c r="F42" s="167" t="s">
        <v>91</v>
      </c>
      <c r="G42" s="167">
        <v>88.73</v>
      </c>
      <c r="H42" s="167" t="s">
        <v>91</v>
      </c>
      <c r="I42" s="167">
        <v>86.7</v>
      </c>
      <c r="J42" s="167" t="s">
        <v>371</v>
      </c>
      <c r="K42" s="167">
        <v>87.64</v>
      </c>
      <c r="L42" s="167">
        <v>89.01</v>
      </c>
      <c r="M42" s="167">
        <v>99.26</v>
      </c>
      <c r="N42" s="167">
        <v>97.25</v>
      </c>
      <c r="O42" s="157">
        <f t="shared" si="2"/>
        <v>548.58999999999992</v>
      </c>
      <c r="P42" s="157">
        <f t="shared" si="3"/>
        <v>91.431666666666658</v>
      </c>
    </row>
    <row r="43" spans="1:16" s="7" customFormat="1" ht="20.100000000000001" customHeight="1">
      <c r="A43" s="155" t="s">
        <v>18</v>
      </c>
      <c r="B43" s="200" t="s">
        <v>166</v>
      </c>
      <c r="C43" s="169">
        <v>2002</v>
      </c>
      <c r="D43" s="170" t="s">
        <v>224</v>
      </c>
      <c r="E43" s="172" t="s">
        <v>207</v>
      </c>
      <c r="F43" s="166">
        <v>91.17</v>
      </c>
      <c r="G43" s="167">
        <v>88.57</v>
      </c>
      <c r="H43" s="167" t="s">
        <v>366</v>
      </c>
      <c r="I43" s="167">
        <v>88.31</v>
      </c>
      <c r="J43" s="167" t="s">
        <v>274</v>
      </c>
      <c r="K43" s="167" t="s">
        <v>327</v>
      </c>
      <c r="L43" s="167">
        <v>94.63</v>
      </c>
      <c r="M43" s="167">
        <v>93.52</v>
      </c>
      <c r="N43" s="167">
        <v>88.36</v>
      </c>
      <c r="O43" s="157">
        <f t="shared" si="2"/>
        <v>544.55999999999995</v>
      </c>
      <c r="P43" s="157">
        <f t="shared" si="3"/>
        <v>90.759999999999991</v>
      </c>
    </row>
    <row r="44" spans="1:16" s="7" customFormat="1" ht="20.100000000000001" customHeight="1">
      <c r="A44" s="155" t="s">
        <v>19</v>
      </c>
      <c r="B44" s="200" t="s">
        <v>82</v>
      </c>
      <c r="C44" s="169">
        <v>2002</v>
      </c>
      <c r="D44" s="170" t="s">
        <v>224</v>
      </c>
      <c r="E44" s="172" t="s">
        <v>22</v>
      </c>
      <c r="F44" s="167">
        <v>88.72</v>
      </c>
      <c r="G44" s="167">
        <v>89.58</v>
      </c>
      <c r="H44" s="167">
        <v>91.3</v>
      </c>
      <c r="I44" s="167" t="s">
        <v>368</v>
      </c>
      <c r="J44" s="167" t="s">
        <v>276</v>
      </c>
      <c r="K44" s="167">
        <v>89.46</v>
      </c>
      <c r="L44" s="167">
        <v>93.81</v>
      </c>
      <c r="M44" s="167" t="s">
        <v>325</v>
      </c>
      <c r="N44" s="167">
        <v>91.43</v>
      </c>
      <c r="O44" s="157">
        <f t="shared" si="2"/>
        <v>544.29999999999995</v>
      </c>
      <c r="P44" s="157">
        <f t="shared" si="3"/>
        <v>90.716666666666654</v>
      </c>
    </row>
    <row r="45" spans="1:16" s="7" customFormat="1" ht="20.100000000000001" customHeight="1">
      <c r="A45" s="155" t="s">
        <v>20</v>
      </c>
      <c r="B45" s="200" t="s">
        <v>174</v>
      </c>
      <c r="C45" s="169">
        <v>2002</v>
      </c>
      <c r="D45" s="170" t="s">
        <v>224</v>
      </c>
      <c r="E45" s="172" t="s">
        <v>23</v>
      </c>
      <c r="F45" s="167">
        <v>93.92</v>
      </c>
      <c r="G45" s="167">
        <v>83.94</v>
      </c>
      <c r="H45" s="167">
        <v>88.5</v>
      </c>
      <c r="I45" s="167" t="s">
        <v>328</v>
      </c>
      <c r="J45" s="167" t="s">
        <v>275</v>
      </c>
      <c r="K45" s="167" t="s">
        <v>367</v>
      </c>
      <c r="L45" s="167">
        <v>96.65</v>
      </c>
      <c r="M45" s="167">
        <v>89.95</v>
      </c>
      <c r="N45" s="167">
        <v>88.42</v>
      </c>
      <c r="O45" s="157">
        <f t="shared" si="2"/>
        <v>541.38</v>
      </c>
      <c r="P45" s="157">
        <f t="shared" si="3"/>
        <v>90.23</v>
      </c>
    </row>
    <row r="46" spans="1:16" s="7" customFormat="1" ht="20.100000000000001" customHeight="1">
      <c r="A46" s="155" t="s">
        <v>21</v>
      </c>
      <c r="B46" s="200" t="s">
        <v>247</v>
      </c>
      <c r="C46" s="169">
        <v>2002</v>
      </c>
      <c r="D46" s="170" t="s">
        <v>224</v>
      </c>
      <c r="E46" s="172" t="s">
        <v>207</v>
      </c>
      <c r="F46" s="167" t="s">
        <v>91</v>
      </c>
      <c r="G46" s="167">
        <v>87.88</v>
      </c>
      <c r="H46" s="167">
        <v>86.34</v>
      </c>
      <c r="I46" s="167" t="s">
        <v>370</v>
      </c>
      <c r="J46" s="167" t="s">
        <v>329</v>
      </c>
      <c r="K46" s="167">
        <v>93.17</v>
      </c>
      <c r="L46" s="167">
        <v>89.18</v>
      </c>
      <c r="M46" s="167">
        <v>91.73</v>
      </c>
      <c r="N46" s="167">
        <v>88.25</v>
      </c>
      <c r="O46" s="157">
        <f t="shared" si="2"/>
        <v>536.54999999999995</v>
      </c>
      <c r="P46" s="157">
        <f t="shared" si="3"/>
        <v>89.424999999999997</v>
      </c>
    </row>
    <row r="47" spans="1:16" s="7" customFormat="1" ht="20.100000000000001" customHeight="1">
      <c r="A47" s="155" t="s">
        <v>27</v>
      </c>
      <c r="B47" s="200" t="s">
        <v>168</v>
      </c>
      <c r="C47" s="169">
        <v>2002</v>
      </c>
      <c r="D47" s="170" t="s">
        <v>224</v>
      </c>
      <c r="E47" s="172" t="s">
        <v>22</v>
      </c>
      <c r="F47" s="167" t="s">
        <v>91</v>
      </c>
      <c r="G47" s="167">
        <v>87.26</v>
      </c>
      <c r="H47" s="167">
        <v>83.65</v>
      </c>
      <c r="I47" s="167">
        <v>77.900000000000006</v>
      </c>
      <c r="J47" s="167" t="s">
        <v>332</v>
      </c>
      <c r="K47" s="167" t="s">
        <v>373</v>
      </c>
      <c r="L47" s="167">
        <v>89.85</v>
      </c>
      <c r="M47" s="167">
        <v>90.1</v>
      </c>
      <c r="N47" s="167">
        <v>87.77</v>
      </c>
      <c r="O47" s="157">
        <f t="shared" si="2"/>
        <v>516.53</v>
      </c>
      <c r="P47" s="157">
        <f t="shared" si="3"/>
        <v>86.088333333333324</v>
      </c>
    </row>
    <row r="48" spans="1:16" s="7" customFormat="1" ht="20.100000000000001" customHeight="1">
      <c r="A48" s="155" t="s">
        <v>28</v>
      </c>
      <c r="B48" s="200" t="s">
        <v>171</v>
      </c>
      <c r="C48" s="169">
        <v>2002</v>
      </c>
      <c r="D48" s="170" t="s">
        <v>224</v>
      </c>
      <c r="E48" s="172" t="s">
        <v>23</v>
      </c>
      <c r="F48" s="167">
        <v>85.89</v>
      </c>
      <c r="G48" s="167">
        <v>85.64</v>
      </c>
      <c r="H48" s="167">
        <v>78.459999999999994</v>
      </c>
      <c r="I48" s="167">
        <v>86.09</v>
      </c>
      <c r="J48" s="167" t="s">
        <v>372</v>
      </c>
      <c r="K48" s="167" t="s">
        <v>91</v>
      </c>
      <c r="L48" s="167" t="s">
        <v>91</v>
      </c>
      <c r="M48" s="167">
        <v>94.27</v>
      </c>
      <c r="N48" s="167">
        <v>85.78</v>
      </c>
      <c r="O48" s="157">
        <f t="shared" si="2"/>
        <v>516.13</v>
      </c>
      <c r="P48" s="157">
        <f t="shared" si="3"/>
        <v>86.021666666666661</v>
      </c>
    </row>
    <row r="49" spans="1:16" s="7" customFormat="1" ht="20.100000000000001" customHeight="1">
      <c r="A49" s="155" t="s">
        <v>29</v>
      </c>
      <c r="B49" s="200" t="s">
        <v>89</v>
      </c>
      <c r="C49" s="169">
        <v>2002</v>
      </c>
      <c r="D49" s="170" t="s">
        <v>224</v>
      </c>
      <c r="E49" s="172" t="s">
        <v>206</v>
      </c>
      <c r="F49" s="167">
        <v>89.05</v>
      </c>
      <c r="G49" s="167">
        <v>79.92</v>
      </c>
      <c r="H49" s="167">
        <v>82.66</v>
      </c>
      <c r="I49" s="167">
        <v>80.540000000000006</v>
      </c>
      <c r="J49" s="167" t="s">
        <v>374</v>
      </c>
      <c r="K49" s="167" t="s">
        <v>91</v>
      </c>
      <c r="L49" s="167" t="s">
        <v>91</v>
      </c>
      <c r="M49" s="167">
        <v>86.9</v>
      </c>
      <c r="N49" s="167">
        <v>84.81</v>
      </c>
      <c r="O49" s="157">
        <f t="shared" si="2"/>
        <v>503.88000000000005</v>
      </c>
      <c r="P49" s="157">
        <f t="shared" si="3"/>
        <v>83.98</v>
      </c>
    </row>
    <row r="50" spans="1:16" s="7" customFormat="1" ht="20.100000000000001" customHeight="1">
      <c r="A50" s="155" t="s">
        <v>43</v>
      </c>
      <c r="B50" s="200" t="s">
        <v>88</v>
      </c>
      <c r="C50" s="169">
        <v>2002</v>
      </c>
      <c r="D50" s="170" t="s">
        <v>224</v>
      </c>
      <c r="E50" s="172" t="s">
        <v>206</v>
      </c>
      <c r="F50" s="167">
        <v>88.33</v>
      </c>
      <c r="G50" s="167" t="s">
        <v>96</v>
      </c>
      <c r="H50" s="167">
        <v>85.46</v>
      </c>
      <c r="I50" s="167">
        <v>83.49</v>
      </c>
      <c r="J50" s="167">
        <v>73.349999999999994</v>
      </c>
      <c r="K50" s="167">
        <v>81.430000000000007</v>
      </c>
      <c r="L50" s="167">
        <v>89.55</v>
      </c>
      <c r="M50" s="167" t="s">
        <v>331</v>
      </c>
      <c r="N50" s="167" t="s">
        <v>253</v>
      </c>
      <c r="O50" s="157">
        <f t="shared" si="2"/>
        <v>501.61</v>
      </c>
      <c r="P50" s="157">
        <f t="shared" si="3"/>
        <v>83.601666666666674</v>
      </c>
    </row>
    <row r="51" spans="1:16" s="7" customFormat="1" ht="20.100000000000001" customHeight="1">
      <c r="A51" s="155" t="s">
        <v>56</v>
      </c>
      <c r="B51" s="200" t="s">
        <v>176</v>
      </c>
      <c r="C51" s="169">
        <v>2002</v>
      </c>
      <c r="D51" s="170" t="s">
        <v>224</v>
      </c>
      <c r="E51" s="172" t="s">
        <v>206</v>
      </c>
      <c r="F51" s="167">
        <v>75.900000000000006</v>
      </c>
      <c r="G51" s="167">
        <v>79.069999999999993</v>
      </c>
      <c r="H51" s="167">
        <v>83.89</v>
      </c>
      <c r="I51" s="167">
        <v>79.709999999999994</v>
      </c>
      <c r="J51" s="167" t="s">
        <v>375</v>
      </c>
      <c r="K51" s="167" t="s">
        <v>91</v>
      </c>
      <c r="L51" s="167" t="s">
        <v>91</v>
      </c>
      <c r="M51" s="167">
        <v>85.85</v>
      </c>
      <c r="N51" s="167">
        <v>81.14</v>
      </c>
      <c r="O51" s="157">
        <f t="shared" si="2"/>
        <v>485.55999999999995</v>
      </c>
      <c r="P51" s="157">
        <f t="shared" si="3"/>
        <v>80.926666666666662</v>
      </c>
    </row>
    <row r="52" spans="1:16" s="7" customFormat="1" ht="20.100000000000001" customHeight="1">
      <c r="A52" s="155" t="s">
        <v>57</v>
      </c>
      <c r="B52" s="200" t="s">
        <v>98</v>
      </c>
      <c r="C52" s="169">
        <v>2002</v>
      </c>
      <c r="D52" s="170" t="s">
        <v>224</v>
      </c>
      <c r="E52" s="172" t="s">
        <v>226</v>
      </c>
      <c r="F52" s="167">
        <v>89.33</v>
      </c>
      <c r="G52" s="167" t="s">
        <v>91</v>
      </c>
      <c r="H52" s="167" t="s">
        <v>91</v>
      </c>
      <c r="I52" s="167">
        <v>73.02</v>
      </c>
      <c r="J52" s="167">
        <v>72.11</v>
      </c>
      <c r="K52" s="167">
        <v>85.21</v>
      </c>
      <c r="L52" s="167">
        <v>80.84</v>
      </c>
      <c r="M52" s="167" t="s">
        <v>91</v>
      </c>
      <c r="N52" s="167" t="s">
        <v>91</v>
      </c>
      <c r="O52" s="157">
        <f t="shared" si="2"/>
        <v>400.51</v>
      </c>
      <c r="P52" s="157">
        <f t="shared" si="3"/>
        <v>80.102000000000004</v>
      </c>
    </row>
    <row r="53" spans="1:16" s="7" customFormat="1" ht="20.100000000000001" customHeight="1">
      <c r="A53" s="155" t="s">
        <v>59</v>
      </c>
      <c r="B53" s="200" t="s">
        <v>87</v>
      </c>
      <c r="C53" s="169">
        <v>2001</v>
      </c>
      <c r="D53" s="170" t="s">
        <v>224</v>
      </c>
      <c r="E53" s="172" t="s">
        <v>23</v>
      </c>
      <c r="F53" s="167">
        <v>90.15</v>
      </c>
      <c r="G53" s="167" t="s">
        <v>91</v>
      </c>
      <c r="H53" s="167" t="s">
        <v>91</v>
      </c>
      <c r="I53" s="167">
        <v>87.65</v>
      </c>
      <c r="J53" s="167">
        <v>86.36</v>
      </c>
      <c r="K53" s="167" t="s">
        <v>91</v>
      </c>
      <c r="L53" s="167" t="s">
        <v>91</v>
      </c>
      <c r="M53" s="167" t="s">
        <v>91</v>
      </c>
      <c r="N53" s="167" t="s">
        <v>91</v>
      </c>
      <c r="O53" s="157">
        <f t="shared" si="2"/>
        <v>264.16000000000003</v>
      </c>
      <c r="P53" s="157">
        <f t="shared" si="3"/>
        <v>88.053333333333342</v>
      </c>
    </row>
    <row r="54" spans="1:16" s="7" customFormat="1" ht="20.100000000000001" customHeight="1">
      <c r="A54" s="155" t="s">
        <v>62</v>
      </c>
      <c r="B54" s="200" t="s">
        <v>81</v>
      </c>
      <c r="C54" s="169">
        <v>2002</v>
      </c>
      <c r="D54" s="170" t="s">
        <v>224</v>
      </c>
      <c r="E54" s="172" t="s">
        <v>206</v>
      </c>
      <c r="F54" s="167">
        <v>84.61</v>
      </c>
      <c r="G54" s="167" t="s">
        <v>91</v>
      </c>
      <c r="H54" s="167" t="s">
        <v>91</v>
      </c>
      <c r="I54" s="167">
        <v>74.45</v>
      </c>
      <c r="J54" s="167">
        <v>59.5</v>
      </c>
      <c r="K54" s="167" t="s">
        <v>91</v>
      </c>
      <c r="L54" s="167" t="s">
        <v>91</v>
      </c>
      <c r="M54" s="167" t="s">
        <v>91</v>
      </c>
      <c r="N54" s="167" t="s">
        <v>91</v>
      </c>
      <c r="O54" s="157">
        <f t="shared" si="2"/>
        <v>218.56</v>
      </c>
      <c r="P54" s="157">
        <f t="shared" si="3"/>
        <v>72.853333333333339</v>
      </c>
    </row>
    <row r="55" spans="1:16" s="7" customFormat="1" ht="20.100000000000001" customHeight="1">
      <c r="A55" s="155"/>
      <c r="B55" s="158"/>
      <c r="C55" s="158"/>
      <c r="D55" s="163"/>
      <c r="E55" s="163"/>
      <c r="F55" s="167"/>
      <c r="G55" s="167"/>
      <c r="H55" s="167"/>
      <c r="I55" s="167"/>
      <c r="J55" s="167"/>
      <c r="K55" s="167"/>
      <c r="L55" s="167"/>
      <c r="M55" s="167"/>
      <c r="N55" s="167"/>
      <c r="O55" s="157"/>
      <c r="P55" s="157"/>
    </row>
    <row r="56" spans="1:16" s="7" customFormat="1" ht="19.7" customHeight="1">
      <c r="A56" s="296" t="s">
        <v>5</v>
      </c>
      <c r="B56" s="296"/>
      <c r="C56" s="168"/>
      <c r="D56" s="166"/>
      <c r="E56" s="163"/>
      <c r="F56" s="167"/>
      <c r="G56" s="167"/>
      <c r="H56" s="167"/>
      <c r="I56" s="167"/>
      <c r="J56" s="167"/>
      <c r="K56" s="167"/>
      <c r="L56" s="167"/>
      <c r="M56" s="167"/>
      <c r="N56" s="167"/>
      <c r="O56" s="157"/>
      <c r="P56" s="157"/>
    </row>
    <row r="57" spans="1:16" s="7" customFormat="1" ht="19.5" customHeight="1">
      <c r="A57" s="155" t="s">
        <v>9</v>
      </c>
      <c r="B57" s="200" t="s">
        <v>169</v>
      </c>
      <c r="C57" s="169">
        <v>2003</v>
      </c>
      <c r="D57" s="170" t="s">
        <v>227</v>
      </c>
      <c r="E57" s="172" t="s">
        <v>22</v>
      </c>
      <c r="F57" s="167">
        <v>99.72</v>
      </c>
      <c r="G57" s="167">
        <v>100</v>
      </c>
      <c r="H57" s="167">
        <v>100</v>
      </c>
      <c r="I57" s="167">
        <v>97.22</v>
      </c>
      <c r="J57" s="167" t="s">
        <v>333</v>
      </c>
      <c r="K57" s="167" t="s">
        <v>376</v>
      </c>
      <c r="L57" s="167" t="s">
        <v>277</v>
      </c>
      <c r="M57" s="167">
        <v>99.33</v>
      </c>
      <c r="N57" s="167">
        <v>99.41</v>
      </c>
      <c r="O57" s="157">
        <f t="shared" ref="O57:O74" si="4">SUM(F57:N57)</f>
        <v>595.68000000000006</v>
      </c>
      <c r="P57" s="157">
        <f t="shared" ref="P57:P74" si="5">AVERAGE(F57:N57)</f>
        <v>99.280000000000015</v>
      </c>
    </row>
    <row r="58" spans="1:16" s="7" customFormat="1" ht="19.5" customHeight="1">
      <c r="A58" s="155" t="s">
        <v>10</v>
      </c>
      <c r="B58" s="200" t="s">
        <v>231</v>
      </c>
      <c r="C58" s="169">
        <v>2003</v>
      </c>
      <c r="D58" s="170" t="s">
        <v>227</v>
      </c>
      <c r="E58" s="172" t="s">
        <v>23</v>
      </c>
      <c r="F58" s="167" t="s">
        <v>278</v>
      </c>
      <c r="G58" s="167" t="s">
        <v>377</v>
      </c>
      <c r="H58" s="167">
        <v>99.12</v>
      </c>
      <c r="I58" s="167">
        <v>96.86</v>
      </c>
      <c r="J58" s="167" t="s">
        <v>334</v>
      </c>
      <c r="K58" s="167">
        <v>100</v>
      </c>
      <c r="L58" s="167">
        <v>100</v>
      </c>
      <c r="M58" s="167">
        <v>99.73</v>
      </c>
      <c r="N58" s="167">
        <v>97.98</v>
      </c>
      <c r="O58" s="157">
        <f t="shared" si="4"/>
        <v>593.69000000000005</v>
      </c>
      <c r="P58" s="157">
        <f t="shared" si="5"/>
        <v>98.948333333333338</v>
      </c>
    </row>
    <row r="59" spans="1:16" s="7" customFormat="1" ht="19.5" customHeight="1">
      <c r="A59" s="155" t="s">
        <v>11</v>
      </c>
      <c r="B59" s="200" t="s">
        <v>229</v>
      </c>
      <c r="C59" s="169">
        <v>2003</v>
      </c>
      <c r="D59" s="170" t="s">
        <v>227</v>
      </c>
      <c r="E59" s="172" t="s">
        <v>230</v>
      </c>
      <c r="F59" s="167">
        <v>92.12</v>
      </c>
      <c r="G59" s="167" t="s">
        <v>379</v>
      </c>
      <c r="H59" s="167" t="s">
        <v>91</v>
      </c>
      <c r="I59" s="167">
        <v>100</v>
      </c>
      <c r="J59" s="167">
        <v>100</v>
      </c>
      <c r="K59" s="167">
        <v>95.21</v>
      </c>
      <c r="L59" s="167" t="s">
        <v>91</v>
      </c>
      <c r="M59" s="167">
        <v>100</v>
      </c>
      <c r="N59" s="167">
        <v>96.99</v>
      </c>
      <c r="O59" s="157">
        <f t="shared" si="4"/>
        <v>584.31999999999994</v>
      </c>
      <c r="P59" s="157">
        <f t="shared" si="5"/>
        <v>97.386666666666656</v>
      </c>
    </row>
    <row r="60" spans="1:16" s="7" customFormat="1" ht="19.5" customHeight="1">
      <c r="A60" s="155" t="s">
        <v>12</v>
      </c>
      <c r="B60" s="200" t="s">
        <v>185</v>
      </c>
      <c r="C60" s="169">
        <v>2003</v>
      </c>
      <c r="D60" s="170" t="s">
        <v>227</v>
      </c>
      <c r="E60" s="172" t="s">
        <v>206</v>
      </c>
      <c r="F60" s="167">
        <v>100</v>
      </c>
      <c r="G60" s="167">
        <v>87.99</v>
      </c>
      <c r="H60" s="167" t="s">
        <v>91</v>
      </c>
      <c r="I60" s="167">
        <v>94.54</v>
      </c>
      <c r="J60" s="167">
        <v>99.73</v>
      </c>
      <c r="K60" s="167" t="s">
        <v>91</v>
      </c>
      <c r="L60" s="167" t="s">
        <v>91</v>
      </c>
      <c r="M60" s="167">
        <v>97.98</v>
      </c>
      <c r="N60" s="167">
        <v>100</v>
      </c>
      <c r="O60" s="157">
        <f t="shared" si="4"/>
        <v>580.24</v>
      </c>
      <c r="P60" s="157">
        <f t="shared" si="5"/>
        <v>96.706666666666663</v>
      </c>
    </row>
    <row r="61" spans="1:16" s="7" customFormat="1" ht="19.5" customHeight="1">
      <c r="A61" s="155" t="s">
        <v>13</v>
      </c>
      <c r="B61" s="200" t="s">
        <v>172</v>
      </c>
      <c r="C61" s="169">
        <v>2003</v>
      </c>
      <c r="D61" s="170" t="s">
        <v>227</v>
      </c>
      <c r="E61" s="172" t="s">
        <v>207</v>
      </c>
      <c r="F61" s="167">
        <v>96.09</v>
      </c>
      <c r="G61" s="167">
        <v>97.61</v>
      </c>
      <c r="H61" s="167" t="s">
        <v>335</v>
      </c>
      <c r="I61" s="167">
        <v>94.58</v>
      </c>
      <c r="J61" s="167">
        <v>94.92</v>
      </c>
      <c r="K61" s="167">
        <v>97.75</v>
      </c>
      <c r="L61" s="167" t="s">
        <v>279</v>
      </c>
      <c r="M61" s="167">
        <v>94.95</v>
      </c>
      <c r="N61" s="167" t="s">
        <v>378</v>
      </c>
      <c r="O61" s="157">
        <f t="shared" si="4"/>
        <v>575.9</v>
      </c>
      <c r="P61" s="157">
        <f t="shared" si="5"/>
        <v>95.983333333333334</v>
      </c>
    </row>
    <row r="62" spans="1:16" s="7" customFormat="1" ht="19.5" customHeight="1">
      <c r="A62" s="155" t="s">
        <v>14</v>
      </c>
      <c r="B62" s="200" t="s">
        <v>178</v>
      </c>
      <c r="C62" s="169">
        <v>2003</v>
      </c>
      <c r="D62" s="170" t="s">
        <v>227</v>
      </c>
      <c r="E62" s="172" t="s">
        <v>22</v>
      </c>
      <c r="F62" s="167">
        <v>92.13</v>
      </c>
      <c r="G62" s="167">
        <v>90.17</v>
      </c>
      <c r="H62" s="167">
        <v>95.8</v>
      </c>
      <c r="I62" s="167">
        <v>92.14</v>
      </c>
      <c r="J62" s="167" t="s">
        <v>337</v>
      </c>
      <c r="K62" s="167">
        <v>93.86</v>
      </c>
      <c r="L62" s="167" t="s">
        <v>280</v>
      </c>
      <c r="M62" s="167">
        <v>96.36</v>
      </c>
      <c r="N62" s="167" t="s">
        <v>380</v>
      </c>
      <c r="O62" s="157">
        <f t="shared" si="4"/>
        <v>560.46</v>
      </c>
      <c r="P62" s="157">
        <f t="shared" si="5"/>
        <v>93.410000000000011</v>
      </c>
    </row>
    <row r="63" spans="1:16" s="7" customFormat="1" ht="19.5" customHeight="1">
      <c r="A63" s="155" t="s">
        <v>15</v>
      </c>
      <c r="B63" s="200" t="s">
        <v>182</v>
      </c>
      <c r="C63" s="169">
        <v>2003</v>
      </c>
      <c r="D63" s="170" t="s">
        <v>227</v>
      </c>
      <c r="E63" s="172" t="s">
        <v>206</v>
      </c>
      <c r="F63" s="167">
        <v>93.67</v>
      </c>
      <c r="G63" s="167">
        <v>88.94</v>
      </c>
      <c r="H63" s="167" t="s">
        <v>91</v>
      </c>
      <c r="I63" s="167">
        <v>91.72</v>
      </c>
      <c r="J63" s="167">
        <v>87.35</v>
      </c>
      <c r="K63" s="167" t="s">
        <v>91</v>
      </c>
      <c r="L63" s="167" t="s">
        <v>91</v>
      </c>
      <c r="M63" s="167">
        <v>87.07</v>
      </c>
      <c r="N63" s="167">
        <v>92.4</v>
      </c>
      <c r="O63" s="157">
        <f t="shared" si="4"/>
        <v>541.15000000000009</v>
      </c>
      <c r="P63" s="157">
        <f t="shared" si="5"/>
        <v>90.191666666666677</v>
      </c>
    </row>
    <row r="64" spans="1:16" s="7" customFormat="1" ht="19.5" customHeight="1">
      <c r="A64" s="155" t="s">
        <v>16</v>
      </c>
      <c r="B64" s="200" t="s">
        <v>187</v>
      </c>
      <c r="C64" s="169">
        <v>2003</v>
      </c>
      <c r="D64" s="170" t="s">
        <v>227</v>
      </c>
      <c r="E64" s="172" t="s">
        <v>22</v>
      </c>
      <c r="F64" s="167">
        <v>88.03</v>
      </c>
      <c r="G64" s="167">
        <v>85.94</v>
      </c>
      <c r="H64" s="167">
        <v>88.38</v>
      </c>
      <c r="I64" s="167" t="s">
        <v>381</v>
      </c>
      <c r="J64" s="167">
        <v>86.75</v>
      </c>
      <c r="K64" s="167" t="s">
        <v>91</v>
      </c>
      <c r="L64" s="167" t="s">
        <v>91</v>
      </c>
      <c r="M64" s="167">
        <v>90.37</v>
      </c>
      <c r="N64" s="167">
        <v>79.28</v>
      </c>
      <c r="O64" s="157">
        <f t="shared" si="4"/>
        <v>518.75</v>
      </c>
      <c r="P64" s="157">
        <f t="shared" si="5"/>
        <v>86.458333333333329</v>
      </c>
    </row>
    <row r="65" spans="1:16" s="7" customFormat="1" ht="19.5" customHeight="1">
      <c r="A65" s="155" t="s">
        <v>17</v>
      </c>
      <c r="B65" s="200" t="s">
        <v>179</v>
      </c>
      <c r="C65" s="169">
        <v>2003</v>
      </c>
      <c r="D65" s="170" t="s">
        <v>227</v>
      </c>
      <c r="E65" s="172" t="s">
        <v>22</v>
      </c>
      <c r="F65" s="167">
        <v>81.53</v>
      </c>
      <c r="G65" s="167">
        <v>89.76</v>
      </c>
      <c r="H65" s="167">
        <v>93.83</v>
      </c>
      <c r="I65" s="167">
        <v>90.24</v>
      </c>
      <c r="J65" s="167">
        <v>78.540000000000006</v>
      </c>
      <c r="K65" s="167" t="s">
        <v>281</v>
      </c>
      <c r="L65" s="167">
        <v>84.77</v>
      </c>
      <c r="M65" s="167" t="s">
        <v>91</v>
      </c>
      <c r="N65" s="167" t="s">
        <v>91</v>
      </c>
      <c r="O65" s="157">
        <f t="shared" si="4"/>
        <v>518.67000000000007</v>
      </c>
      <c r="P65" s="157">
        <f t="shared" si="5"/>
        <v>86.445000000000007</v>
      </c>
    </row>
    <row r="66" spans="1:16" s="7" customFormat="1" ht="19.5" customHeight="1">
      <c r="A66" s="155" t="s">
        <v>18</v>
      </c>
      <c r="B66" s="200" t="s">
        <v>186</v>
      </c>
      <c r="C66" s="169">
        <v>2003</v>
      </c>
      <c r="D66" s="170" t="s">
        <v>227</v>
      </c>
      <c r="E66" s="172" t="s">
        <v>22</v>
      </c>
      <c r="F66" s="167" t="s">
        <v>91</v>
      </c>
      <c r="G66" s="167">
        <v>87.44</v>
      </c>
      <c r="H66" s="167">
        <v>88.02</v>
      </c>
      <c r="I66" s="167" t="s">
        <v>382</v>
      </c>
      <c r="J66" s="167">
        <v>83.57</v>
      </c>
      <c r="K66" s="167">
        <v>84.45</v>
      </c>
      <c r="L66" s="167">
        <v>81.61</v>
      </c>
      <c r="M66" s="167" t="s">
        <v>253</v>
      </c>
      <c r="N66" s="167">
        <v>81.99</v>
      </c>
      <c r="O66" s="157">
        <f t="shared" si="4"/>
        <v>507.08</v>
      </c>
      <c r="P66" s="157">
        <f t="shared" si="5"/>
        <v>84.513333333333335</v>
      </c>
    </row>
    <row r="67" spans="1:16" s="7" customFormat="1" ht="19.5" customHeight="1">
      <c r="A67" s="155" t="s">
        <v>19</v>
      </c>
      <c r="B67" s="200" t="s">
        <v>232</v>
      </c>
      <c r="C67" s="169">
        <v>2003</v>
      </c>
      <c r="D67" s="170" t="s">
        <v>227</v>
      </c>
      <c r="E67" s="172" t="s">
        <v>233</v>
      </c>
      <c r="F67" s="167">
        <v>90.1</v>
      </c>
      <c r="G67" s="167">
        <v>89.22</v>
      </c>
      <c r="H67" s="167">
        <v>85.58</v>
      </c>
      <c r="I67" s="167">
        <v>95.01</v>
      </c>
      <c r="J67" s="167">
        <v>90.96</v>
      </c>
      <c r="K67" s="167" t="s">
        <v>91</v>
      </c>
      <c r="L67" s="167" t="s">
        <v>91</v>
      </c>
      <c r="M67" s="167" t="s">
        <v>91</v>
      </c>
      <c r="N67" s="167" t="s">
        <v>91</v>
      </c>
      <c r="O67" s="157">
        <f t="shared" si="4"/>
        <v>450.86999999999995</v>
      </c>
      <c r="P67" s="157">
        <f t="shared" si="5"/>
        <v>90.173999999999992</v>
      </c>
    </row>
    <row r="68" spans="1:16" s="7" customFormat="1" ht="19.5" customHeight="1">
      <c r="A68" s="155" t="s">
        <v>20</v>
      </c>
      <c r="B68" s="200" t="s">
        <v>236</v>
      </c>
      <c r="C68" s="169">
        <v>2003</v>
      </c>
      <c r="D68" s="170" t="s">
        <v>227</v>
      </c>
      <c r="E68" s="172" t="s">
        <v>22</v>
      </c>
      <c r="F68" s="167">
        <v>77.16</v>
      </c>
      <c r="G68" s="167" t="s">
        <v>91</v>
      </c>
      <c r="H68" s="167" t="s">
        <v>91</v>
      </c>
      <c r="I68" s="166">
        <v>84.58</v>
      </c>
      <c r="J68" s="166">
        <v>84.09</v>
      </c>
      <c r="K68" s="166">
        <v>82.76</v>
      </c>
      <c r="L68" s="166">
        <v>97.33</v>
      </c>
      <c r="M68" s="166" t="s">
        <v>91</v>
      </c>
      <c r="N68" s="166" t="s">
        <v>91</v>
      </c>
      <c r="O68" s="157">
        <f t="shared" si="4"/>
        <v>425.92</v>
      </c>
      <c r="P68" s="157">
        <f t="shared" si="5"/>
        <v>85.183999999999997</v>
      </c>
    </row>
    <row r="69" spans="1:16" s="7" customFormat="1" ht="19.5" customHeight="1">
      <c r="A69" s="155" t="s">
        <v>21</v>
      </c>
      <c r="B69" s="200" t="s">
        <v>228</v>
      </c>
      <c r="C69" s="169">
        <v>2003</v>
      </c>
      <c r="D69" s="170" t="s">
        <v>227</v>
      </c>
      <c r="E69" s="172" t="s">
        <v>22</v>
      </c>
      <c r="F69" s="167">
        <v>92.35</v>
      </c>
      <c r="G69" s="167" t="s">
        <v>91</v>
      </c>
      <c r="H69" s="167" t="s">
        <v>91</v>
      </c>
      <c r="I69" s="167">
        <v>81.95</v>
      </c>
      <c r="J69" s="167">
        <v>77.52</v>
      </c>
      <c r="K69" s="167">
        <v>80.38</v>
      </c>
      <c r="L69" s="167">
        <v>92.87</v>
      </c>
      <c r="M69" s="167" t="s">
        <v>91</v>
      </c>
      <c r="N69" s="167" t="s">
        <v>91</v>
      </c>
      <c r="O69" s="157">
        <f t="shared" si="4"/>
        <v>425.07</v>
      </c>
      <c r="P69" s="157">
        <f t="shared" si="5"/>
        <v>85.013999999999996</v>
      </c>
    </row>
    <row r="70" spans="1:16" s="7" customFormat="1" ht="19.5" customHeight="1">
      <c r="A70" s="155" t="s">
        <v>27</v>
      </c>
      <c r="B70" s="200" t="s">
        <v>234</v>
      </c>
      <c r="C70" s="169">
        <v>2003</v>
      </c>
      <c r="D70" s="170" t="s">
        <v>227</v>
      </c>
      <c r="E70" s="172" t="s">
        <v>22</v>
      </c>
      <c r="F70" s="167">
        <v>87.39</v>
      </c>
      <c r="G70" s="167" t="s">
        <v>91</v>
      </c>
      <c r="H70" s="167" t="s">
        <v>91</v>
      </c>
      <c r="I70" s="167">
        <v>78.87</v>
      </c>
      <c r="J70" s="167">
        <v>78.11</v>
      </c>
      <c r="K70" s="167">
        <v>82.9</v>
      </c>
      <c r="L70" s="167">
        <v>81.06</v>
      </c>
      <c r="M70" s="167" t="s">
        <v>91</v>
      </c>
      <c r="N70" s="167" t="s">
        <v>91</v>
      </c>
      <c r="O70" s="157">
        <f t="shared" si="4"/>
        <v>408.33</v>
      </c>
      <c r="P70" s="157">
        <f t="shared" si="5"/>
        <v>81.665999999999997</v>
      </c>
    </row>
    <row r="71" spans="1:16" s="7" customFormat="1" ht="19.5" customHeight="1">
      <c r="A71" s="155" t="s">
        <v>28</v>
      </c>
      <c r="B71" s="200" t="s">
        <v>248</v>
      </c>
      <c r="C71" s="169">
        <v>2003</v>
      </c>
      <c r="D71" s="170" t="s">
        <v>227</v>
      </c>
      <c r="E71" s="172" t="s">
        <v>206</v>
      </c>
      <c r="F71" s="167" t="s">
        <v>91</v>
      </c>
      <c r="G71" s="167">
        <v>90.44</v>
      </c>
      <c r="H71" s="167">
        <v>86.26</v>
      </c>
      <c r="I71" s="167">
        <v>88.83</v>
      </c>
      <c r="J71" s="167">
        <v>86.19</v>
      </c>
      <c r="K71" s="167" t="s">
        <v>91</v>
      </c>
      <c r="L71" s="167" t="s">
        <v>91</v>
      </c>
      <c r="M71" s="167" t="s">
        <v>91</v>
      </c>
      <c r="N71" s="167" t="s">
        <v>91</v>
      </c>
      <c r="O71" s="157">
        <f t="shared" si="4"/>
        <v>351.71999999999997</v>
      </c>
      <c r="P71" s="157">
        <f t="shared" si="5"/>
        <v>87.929999999999993</v>
      </c>
    </row>
    <row r="72" spans="1:16" s="7" customFormat="1" ht="19.5" customHeight="1">
      <c r="A72" s="155" t="s">
        <v>29</v>
      </c>
      <c r="B72" s="200" t="s">
        <v>237</v>
      </c>
      <c r="C72" s="169">
        <v>2003</v>
      </c>
      <c r="D72" s="170" t="s">
        <v>227</v>
      </c>
      <c r="E72" s="172" t="s">
        <v>206</v>
      </c>
      <c r="F72" s="167">
        <v>71.209999999999994</v>
      </c>
      <c r="G72" s="167" t="s">
        <v>91</v>
      </c>
      <c r="H72" s="167" t="s">
        <v>91</v>
      </c>
      <c r="I72" s="167">
        <v>83.55</v>
      </c>
      <c r="J72" s="167">
        <v>77.61</v>
      </c>
      <c r="K72" s="167" t="s">
        <v>91</v>
      </c>
      <c r="L72" s="167" t="s">
        <v>91</v>
      </c>
      <c r="M72" s="167" t="s">
        <v>91</v>
      </c>
      <c r="N72" s="167" t="s">
        <v>91</v>
      </c>
      <c r="O72" s="157">
        <f t="shared" si="4"/>
        <v>232.37</v>
      </c>
      <c r="P72" s="157">
        <f t="shared" si="5"/>
        <v>77.456666666666663</v>
      </c>
    </row>
    <row r="73" spans="1:16" s="7" customFormat="1" ht="19.5" customHeight="1">
      <c r="A73" s="155" t="s">
        <v>43</v>
      </c>
      <c r="B73" s="200" t="s">
        <v>264</v>
      </c>
      <c r="C73" s="169">
        <v>2003</v>
      </c>
      <c r="D73" s="170" t="s">
        <v>227</v>
      </c>
      <c r="E73" s="172" t="s">
        <v>206</v>
      </c>
      <c r="F73" s="167" t="s">
        <v>91</v>
      </c>
      <c r="G73" s="167" t="s">
        <v>91</v>
      </c>
      <c r="H73" s="167" t="s">
        <v>91</v>
      </c>
      <c r="I73" s="167" t="s">
        <v>91</v>
      </c>
      <c r="J73" s="167" t="s">
        <v>91</v>
      </c>
      <c r="K73" s="167">
        <v>89.4</v>
      </c>
      <c r="L73" s="167">
        <v>92.24</v>
      </c>
      <c r="M73" s="167" t="s">
        <v>91</v>
      </c>
      <c r="N73" s="167" t="s">
        <v>91</v>
      </c>
      <c r="O73" s="157">
        <f t="shared" si="4"/>
        <v>181.64</v>
      </c>
      <c r="P73" s="157">
        <f t="shared" si="5"/>
        <v>90.82</v>
      </c>
    </row>
    <row r="74" spans="1:16" s="7" customFormat="1" ht="19.5" customHeight="1">
      <c r="A74" s="155" t="s">
        <v>56</v>
      </c>
      <c r="B74" s="200" t="s">
        <v>235</v>
      </c>
      <c r="C74" s="169">
        <v>2003</v>
      </c>
      <c r="D74" s="170" t="s">
        <v>227</v>
      </c>
      <c r="E74" s="172" t="s">
        <v>206</v>
      </c>
      <c r="F74" s="167">
        <v>85.19</v>
      </c>
      <c r="G74" s="167" t="s">
        <v>91</v>
      </c>
      <c r="H74" s="167" t="s">
        <v>91</v>
      </c>
      <c r="I74" s="167" t="s">
        <v>253</v>
      </c>
      <c r="J74" s="167" t="s">
        <v>91</v>
      </c>
      <c r="K74" s="167" t="s">
        <v>91</v>
      </c>
      <c r="L74" s="167" t="s">
        <v>91</v>
      </c>
      <c r="M74" s="167" t="s">
        <v>91</v>
      </c>
      <c r="N74" s="166" t="s">
        <v>91</v>
      </c>
      <c r="O74" s="157">
        <f t="shared" si="4"/>
        <v>85.19</v>
      </c>
      <c r="P74" s="157">
        <f t="shared" si="5"/>
        <v>85.19</v>
      </c>
    </row>
    <row r="75" spans="1:16" ht="19.5" customHeight="1"/>
  </sheetData>
  <sortState ref="B57:P74">
    <sortCondition descending="1" ref="O57:O74"/>
  </sortState>
  <mergeCells count="9">
    <mergeCell ref="A33:B33"/>
    <mergeCell ref="A56:B56"/>
    <mergeCell ref="G11:H11"/>
    <mergeCell ref="I11:J11"/>
    <mergeCell ref="A1:P2"/>
    <mergeCell ref="K11:L11"/>
    <mergeCell ref="M11:N11"/>
    <mergeCell ref="G10:H10"/>
    <mergeCell ref="A12:B12"/>
  </mergeCells>
  <hyperlinks>
    <hyperlink ref="E60" r:id="rId1" location="/kluby/33" display="https://evidence.biatlon.cz/ - /kluby/33"/>
    <hyperlink ref="E57" r:id="rId2" location="/kluby/11" display="https://evidence.biatlon.cz/ - /kluby/11"/>
    <hyperlink ref="E61" r:id="rId3" location="/kluby/137" display="https://evidence.biatlon.cz/ - /kluby/137"/>
    <hyperlink ref="E63" r:id="rId4" location="/kluby/33" display="https://evidence.biatlon.cz/ - /kluby/33"/>
    <hyperlink ref="E69" r:id="rId5" location="/kluby/11" display="https://evidence.biatlon.cz/ - /kluby/11"/>
    <hyperlink ref="E62" r:id="rId6" location="/kluby/11" display="https://evidence.biatlon.cz/ - /kluby/11"/>
    <hyperlink ref="E59" r:id="rId7" location="/kluby/64" display="https://evidence.biatlon.cz/ - /kluby/64"/>
    <hyperlink ref="E58" r:id="rId8" location="/kluby/111" display="https://evidence.biatlon.cz/ - /kluby/111"/>
    <hyperlink ref="E67" r:id="rId9" location="/kluby/133" display="https://evidence.biatlon.cz/ - /kluby/133"/>
    <hyperlink ref="E64" r:id="rId10" location="/kluby/11" display="https://evidence.biatlon.cz/ - /kluby/11"/>
    <hyperlink ref="E70" r:id="rId11" location="/kluby/11" display="https://evidence.biatlon.cz/ - /kluby/11"/>
    <hyperlink ref="E74" r:id="rId12" location="/kluby/33" display="https://evidence.biatlon.cz/ - /kluby/33"/>
    <hyperlink ref="E65" r:id="rId13" location="/kluby/11" display="https://evidence.biatlon.cz/ - /kluby/11"/>
    <hyperlink ref="E68" r:id="rId14" location="/kluby/11" display="https://evidence.biatlon.cz/ - /kluby/11"/>
    <hyperlink ref="E72" r:id="rId15" location="/kluby/33" display="https://evidence.biatlon.cz/ - /kluby/33"/>
    <hyperlink ref="E66" r:id="rId16" location="/kluby/11" display="https://evidence.biatlon.cz/ - /kluby/11"/>
    <hyperlink ref="E34" r:id="rId17" location="/kluby/137" display="https://evidence.biatlon.cz/ - /kluby/137"/>
    <hyperlink ref="E37" r:id="rId18" location="/kluby/137" display="https://evidence.biatlon.cz/ - /kluby/137"/>
    <hyperlink ref="E35" r:id="rId19" location="/kluby/11" display="https://evidence.biatlon.cz/ - /kluby/11"/>
    <hyperlink ref="E36" r:id="rId20" location="/kluby/33" display="https://evidence.biatlon.cz/ - /kluby/33"/>
    <hyperlink ref="E39" r:id="rId21" location="/kluby/11" display="https://evidence.biatlon.cz/ - /kluby/11"/>
    <hyperlink ref="E45" r:id="rId22" location="/kluby/111" display="https://evidence.biatlon.cz/ - /kluby/111"/>
    <hyperlink ref="E40" r:id="rId23" location="/kluby/11" display="https://evidence.biatlon.cz/ - /kluby/11"/>
    <hyperlink ref="E43" r:id="rId24" location="/kluby/137" display="https://evidence.biatlon.cz/ - /kluby/137"/>
    <hyperlink ref="E53" r:id="rId25" location="/kluby/111" display="https://evidence.biatlon.cz/ - /kluby/111"/>
    <hyperlink ref="E38" r:id="rId26" location="/kluby/111" display="https://evidence.biatlon.cz/ - /kluby/111"/>
    <hyperlink ref="E52" r:id="rId27" location="/kluby/88" display="https://evidence.biatlon.cz/ - /kluby/88"/>
    <hyperlink ref="E49" r:id="rId28" location="/kluby/33" display="https://evidence.biatlon.cz/ - /kluby/33"/>
    <hyperlink ref="E44" r:id="rId29" location="/kluby/11" display="https://evidence.biatlon.cz/ - /kluby/11"/>
    <hyperlink ref="E50" r:id="rId30" location="/kluby/33" display="https://evidence.biatlon.cz/ - /kluby/33"/>
    <hyperlink ref="E48" r:id="rId31" location="/kluby/111" display="https://evidence.biatlon.cz/ - /kluby/111"/>
    <hyperlink ref="E54" r:id="rId32" location="/kluby/33" display="https://evidence.biatlon.cz/ - /kluby/33"/>
    <hyperlink ref="E51" r:id="rId33" location="/kluby/33" display="https://evidence.biatlon.cz/ - /kluby/33"/>
    <hyperlink ref="E41" r:id="rId34" location="/kluby/137" display="https://evidence.biatlon.cz/ - /kluby/137"/>
    <hyperlink ref="E15" r:id="rId35" location="/kluby/11" display="https://evidence.biatlon.cz/ - /kluby/11"/>
    <hyperlink ref="E13" r:id="rId36" location="/kluby/111" display="https://evidence.biatlon.cz/ - /kluby/111"/>
    <hyperlink ref="E16" r:id="rId37" location="/kluby/11" display="https://evidence.biatlon.cz/ - /kluby/11"/>
    <hyperlink ref="E17" r:id="rId38" location="/kluby/33" display="https://evidence.biatlon.cz/ - /kluby/33"/>
    <hyperlink ref="E30" r:id="rId39" location="/kluby/33" display="https://evidence.biatlon.cz/ - /kluby/33"/>
    <hyperlink ref="E26" r:id="rId40" location="/kluby/111" display="https://evidence.biatlon.cz/ - /kluby/111"/>
    <hyperlink ref="E27" r:id="rId41" location="/kluby/111" display="https://evidence.biatlon.cz/ - /kluby/111"/>
    <hyperlink ref="E31" r:id="rId42" location="/kluby/111" display="https://evidence.biatlon.cz/ - /kluby/111"/>
    <hyperlink ref="E21" r:id="rId43" location="/kluby/137" display="https://evidence.biatlon.cz/ - /kluby/137"/>
    <hyperlink ref="E19" r:id="rId44" location="/kluby/11" display="https://evidence.biatlon.cz/ - /kluby/11"/>
    <hyperlink ref="E24" r:id="rId45" location="/kluby/137" display="https://evidence.biatlon.cz/ - /kluby/137"/>
    <hyperlink ref="E18" r:id="rId46" location="/kluby/11" display="https://evidence.biatlon.cz/ - /kluby/11"/>
    <hyperlink ref="E20" r:id="rId47" location="/kluby/11" display="https://evidence.biatlon.cz/ - /kluby/11"/>
    <hyperlink ref="E28" r:id="rId48" location="/kluby/137" display="https://evidence.biatlon.cz/ - /kluby/137"/>
    <hyperlink ref="E29" r:id="rId49" location="/kluby/111" display="https://evidence.biatlon.cz/ - /kluby/111"/>
    <hyperlink ref="E14" r:id="rId50" location="/kluby/11" display="https://evidence.biatlon.cz/ - /kluby/11"/>
    <hyperlink ref="E22" r:id="rId51" location="/kluby/111" display="https://evidence.biatlon.cz/ - /kluby/111"/>
    <hyperlink ref="E23" r:id="rId52" location="/kluby/33" display="https://evidence.biatlon.cz/ - /kluby/33"/>
    <hyperlink ref="E25" r:id="rId53" location="/kluby/137" display="https://evidence.biatlon.cz/ - /kluby/137"/>
    <hyperlink ref="E42" r:id="rId54" location="/kluby/111" display="https://evidence.biatlon.cz/ - /kluby/111"/>
    <hyperlink ref="E46" r:id="rId55" location="/kluby/137" display="https://evidence.biatlon.cz/ - /kluby/137"/>
    <hyperlink ref="E47" r:id="rId56" location="/kluby/11" display="https://evidence.biatlon.cz/ - /kluby/11"/>
    <hyperlink ref="E71" r:id="rId57" location="/kluby/33" display="https://evidence.biatlon.cz/ - /kluby/33"/>
    <hyperlink ref="E73" r:id="rId58" location="/kluby/33" display="https://evidence.biatlon.cz/ - /kluby/33"/>
  </hyperlinks>
  <pageMargins left="0.70866141732283472" right="0.70866141732283472" top="0.78740157480314965" bottom="0.78740157480314965" header="0.31496062992125984" footer="0.31496062992125984"/>
  <pageSetup paperSize="9" scale="33" orientation="landscape" r:id="rId59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3"/>
  <sheetViews>
    <sheetView workbookViewId="0">
      <selection activeCell="A5" sqref="A5"/>
    </sheetView>
  </sheetViews>
  <sheetFormatPr defaultRowHeight="15"/>
  <cols>
    <col min="1" max="1" width="5.7109375" style="220" customWidth="1"/>
    <col min="2" max="2" width="25.7109375" style="226" customWidth="1"/>
    <col min="3" max="3" width="9.28515625" style="222" bestFit="1" customWidth="1"/>
    <col min="4" max="4" width="9.140625" style="222"/>
    <col min="5" max="5" width="14.28515625" style="263" customWidth="1"/>
    <col min="6" max="6" width="10.5703125" style="221" customWidth="1"/>
    <col min="7" max="7" width="12.7109375" style="220" customWidth="1"/>
    <col min="8" max="8" width="12.7109375" style="221" customWidth="1"/>
    <col min="9" max="10" width="12.7109375" style="222" customWidth="1"/>
    <col min="11" max="11" width="12.7109375" style="220" customWidth="1"/>
    <col min="12" max="12" width="11.7109375" style="220" bestFit="1" customWidth="1"/>
    <col min="13" max="13" width="10.7109375" style="215" customWidth="1"/>
    <col min="14" max="14" width="10.7109375" style="216" customWidth="1"/>
    <col min="15" max="15" width="10.7109375" style="217" customWidth="1"/>
    <col min="16" max="16" width="10.7109375" style="218" customWidth="1"/>
    <col min="17" max="16384" width="9.140625" style="220"/>
  </cols>
  <sheetData>
    <row r="1" spans="1:16" s="205" customFormat="1" ht="18.75">
      <c r="A1" s="201" t="s">
        <v>414</v>
      </c>
      <c r="B1" s="201"/>
      <c r="C1" s="202"/>
      <c r="D1" s="203"/>
      <c r="E1" s="204"/>
      <c r="F1" s="202"/>
      <c r="G1" s="202"/>
      <c r="H1" s="202"/>
      <c r="M1" s="206"/>
    </row>
    <row r="2" spans="1:16" s="205" customFormat="1" ht="18.75">
      <c r="A2" s="306"/>
      <c r="B2" s="306"/>
      <c r="C2" s="306"/>
      <c r="D2" s="207"/>
      <c r="E2" s="204"/>
      <c r="F2" s="208"/>
      <c r="G2" s="202"/>
      <c r="H2" s="202"/>
      <c r="M2" s="206"/>
    </row>
    <row r="3" spans="1:16" s="205" customFormat="1" ht="18.75">
      <c r="A3" s="21" t="s">
        <v>415</v>
      </c>
      <c r="B3" s="21"/>
      <c r="C3" s="22"/>
      <c r="D3" s="21"/>
      <c r="E3" s="209"/>
      <c r="F3" s="21"/>
      <c r="G3" s="21"/>
      <c r="H3" s="21"/>
      <c r="I3" s="21"/>
      <c r="M3" s="206"/>
    </row>
    <row r="4" spans="1:16" s="214" customFormat="1" ht="15.75">
      <c r="A4" s="210" t="s">
        <v>416</v>
      </c>
      <c r="B4" s="211"/>
      <c r="C4" s="212"/>
      <c r="D4" s="212"/>
      <c r="E4" s="210"/>
      <c r="F4" s="213"/>
      <c r="G4" s="210"/>
      <c r="H4" s="210"/>
      <c r="I4" s="210"/>
      <c r="J4" s="210"/>
      <c r="K4" s="210"/>
      <c r="M4" s="215"/>
      <c r="N4" s="216"/>
      <c r="O4" s="217"/>
      <c r="P4" s="218"/>
    </row>
    <row r="5" spans="1:16" ht="15.75">
      <c r="A5" s="213"/>
      <c r="B5" s="219"/>
      <c r="C5" s="212"/>
      <c r="D5" s="212"/>
      <c r="E5" s="210"/>
      <c r="F5" s="213"/>
    </row>
    <row r="6" spans="1:16" s="226" customFormat="1" ht="18.75">
      <c r="A6" s="201" t="s">
        <v>417</v>
      </c>
      <c r="B6" s="223"/>
      <c r="C6" s="224"/>
      <c r="D6" s="224"/>
      <c r="E6" s="225"/>
      <c r="F6" s="224"/>
      <c r="G6" s="223"/>
      <c r="H6" s="223"/>
      <c r="I6" s="223"/>
      <c r="J6" s="222"/>
      <c r="M6" s="307" t="s">
        <v>108</v>
      </c>
      <c r="N6" s="307"/>
      <c r="O6" s="307"/>
      <c r="P6" s="307"/>
    </row>
    <row r="7" spans="1:16" s="219" customFormat="1" ht="16.5" thickBot="1">
      <c r="A7" s="227" t="s">
        <v>418</v>
      </c>
      <c r="B7" s="227" t="s">
        <v>419</v>
      </c>
      <c r="C7" s="227" t="s">
        <v>110</v>
      </c>
      <c r="D7" s="227" t="s">
        <v>420</v>
      </c>
      <c r="E7" s="227" t="s">
        <v>421</v>
      </c>
      <c r="F7" s="227" t="s">
        <v>113</v>
      </c>
      <c r="G7" s="227" t="s">
        <v>114</v>
      </c>
      <c r="H7" s="227" t="s">
        <v>115</v>
      </c>
      <c r="I7" s="227" t="s">
        <v>116</v>
      </c>
      <c r="J7" s="227" t="s">
        <v>117</v>
      </c>
      <c r="K7" s="227" t="s">
        <v>118</v>
      </c>
      <c r="L7" s="37" t="s">
        <v>422</v>
      </c>
      <c r="M7" s="228" t="s">
        <v>423</v>
      </c>
      <c r="N7" s="229" t="s">
        <v>159</v>
      </c>
      <c r="O7" s="230" t="s">
        <v>160</v>
      </c>
      <c r="P7" s="231" t="s">
        <v>161</v>
      </c>
    </row>
    <row r="8" spans="1:16" s="214" customFormat="1" ht="20.100000000000001" customHeight="1">
      <c r="A8" s="232">
        <v>1</v>
      </c>
      <c r="B8" s="233" t="s">
        <v>78</v>
      </c>
      <c r="C8" s="234">
        <v>2002</v>
      </c>
      <c r="D8" s="234" t="s">
        <v>224</v>
      </c>
      <c r="E8" s="235" t="s">
        <v>22</v>
      </c>
      <c r="F8" s="48">
        <v>2.0833333333333298E-3</v>
      </c>
      <c r="G8" s="48">
        <v>1.7627314814814814E-2</v>
      </c>
      <c r="H8" s="236" t="s">
        <v>424</v>
      </c>
      <c r="I8" s="49">
        <v>2</v>
      </c>
      <c r="J8" s="50">
        <f t="shared" ref="J8:J39" si="0">SUM(G8-F8)</f>
        <v>1.5543981481481485E-2</v>
      </c>
      <c r="K8" s="51">
        <v>0</v>
      </c>
      <c r="L8" s="97"/>
      <c r="M8" s="148">
        <v>100</v>
      </c>
      <c r="N8" s="229"/>
      <c r="O8" s="230">
        <v>100</v>
      </c>
      <c r="P8" s="237"/>
    </row>
    <row r="9" spans="1:16" s="214" customFormat="1" ht="20.100000000000001" customHeight="1">
      <c r="A9" s="238">
        <v>2</v>
      </c>
      <c r="B9" s="239" t="s">
        <v>246</v>
      </c>
      <c r="C9" s="240">
        <v>2002</v>
      </c>
      <c r="D9" s="240" t="s">
        <v>224</v>
      </c>
      <c r="E9" s="241" t="s">
        <v>23</v>
      </c>
      <c r="F9" s="59">
        <v>5.3240740740741199E-3</v>
      </c>
      <c r="G9" s="59">
        <v>2.0983796296296296E-2</v>
      </c>
      <c r="H9" s="242" t="s">
        <v>425</v>
      </c>
      <c r="I9" s="60">
        <v>2</v>
      </c>
      <c r="J9" s="61">
        <f t="shared" si="0"/>
        <v>1.5659722222222176E-2</v>
      </c>
      <c r="K9" s="62">
        <f>SUM(J9-$J$8)</f>
        <v>1.157407407406906E-4</v>
      </c>
      <c r="L9" s="97"/>
      <c r="M9" s="148">
        <f>+(2*$J$8-J9)*100/$J$8</f>
        <v>99.255398361876729</v>
      </c>
      <c r="N9" s="148"/>
      <c r="O9" s="230">
        <f>+(2*$J$8-J9)*100/$J$8</f>
        <v>99.255398361876729</v>
      </c>
      <c r="P9" s="237"/>
    </row>
    <row r="10" spans="1:16" s="214" customFormat="1" ht="20.100000000000001" customHeight="1">
      <c r="A10" s="238">
        <v>3</v>
      </c>
      <c r="B10" s="243" t="s">
        <v>32</v>
      </c>
      <c r="C10" s="244">
        <v>1999</v>
      </c>
      <c r="D10" s="244" t="s">
        <v>238</v>
      </c>
      <c r="E10" s="245" t="s">
        <v>206</v>
      </c>
      <c r="F10" s="59">
        <v>2.3148148148148146E-4</v>
      </c>
      <c r="G10" s="59">
        <v>1.5972222222222224E-2</v>
      </c>
      <c r="H10" s="242">
        <v>2</v>
      </c>
      <c r="I10" s="60">
        <v>1</v>
      </c>
      <c r="J10" s="61">
        <f t="shared" si="0"/>
        <v>1.5740740740740743E-2</v>
      </c>
      <c r="K10" s="62">
        <f>SUM(J10-$J$8)</f>
        <v>1.9675925925925764E-4</v>
      </c>
      <c r="L10" s="97"/>
      <c r="M10" s="148">
        <f t="shared" ref="M10:M38" si="1">+(2*$J$8-J10)*100/$J$8</f>
        <v>98.734177215189888</v>
      </c>
      <c r="N10" s="148">
        <v>100</v>
      </c>
      <c r="O10" s="230"/>
      <c r="P10" s="237"/>
    </row>
    <row r="11" spans="1:16" s="214" customFormat="1" ht="20.100000000000001" customHeight="1">
      <c r="A11" s="238">
        <v>4</v>
      </c>
      <c r="B11" s="239" t="s">
        <v>47</v>
      </c>
      <c r="C11" s="240">
        <v>2000</v>
      </c>
      <c r="D11" s="240" t="s">
        <v>238</v>
      </c>
      <c r="E11" s="241" t="s">
        <v>207</v>
      </c>
      <c r="F11" s="59">
        <v>2.5462962962963E-3</v>
      </c>
      <c r="G11" s="59">
        <v>1.8333333333333333E-2</v>
      </c>
      <c r="H11" s="242" t="s">
        <v>426</v>
      </c>
      <c r="I11" s="60">
        <v>2</v>
      </c>
      <c r="J11" s="61">
        <f t="shared" si="0"/>
        <v>1.5787037037037033E-2</v>
      </c>
      <c r="K11" s="62">
        <f t="shared" ref="K11:K39" si="2">SUM(J11-$J$8)</f>
        <v>2.4305555555554845E-4</v>
      </c>
      <c r="L11" s="97"/>
      <c r="M11" s="148">
        <f t="shared" si="1"/>
        <v>98.436336559940486</v>
      </c>
      <c r="N11" s="148">
        <f>+(2*$J$10-J11)*100/$J$10</f>
        <v>99.705882352941202</v>
      </c>
      <c r="O11" s="246"/>
      <c r="P11" s="237"/>
    </row>
    <row r="12" spans="1:16" s="214" customFormat="1" ht="20.100000000000001" customHeight="1">
      <c r="A12" s="238">
        <v>5</v>
      </c>
      <c r="B12" s="239" t="s">
        <v>90</v>
      </c>
      <c r="C12" s="240">
        <v>1999</v>
      </c>
      <c r="D12" s="240" t="s">
        <v>238</v>
      </c>
      <c r="E12" s="241" t="s">
        <v>22</v>
      </c>
      <c r="F12" s="59">
        <v>0</v>
      </c>
      <c r="G12" s="59">
        <v>1.5925925925925927E-2</v>
      </c>
      <c r="H12" s="242">
        <v>4</v>
      </c>
      <c r="I12" s="60">
        <v>2</v>
      </c>
      <c r="J12" s="61">
        <f t="shared" si="0"/>
        <v>1.5925925925925927E-2</v>
      </c>
      <c r="K12" s="62">
        <f t="shared" si="2"/>
        <v>3.819444444444417E-4</v>
      </c>
      <c r="L12" s="97"/>
      <c r="M12" s="148">
        <f t="shared" si="1"/>
        <v>97.542814594192123</v>
      </c>
      <c r="N12" s="148">
        <f>+(2*$J$10-J12)*100/$J$10</f>
        <v>98.82352941176471</v>
      </c>
      <c r="O12" s="246"/>
      <c r="P12" s="237"/>
    </row>
    <row r="13" spans="1:16" s="214" customFormat="1" ht="20.100000000000001" customHeight="1">
      <c r="A13" s="238">
        <v>6</v>
      </c>
      <c r="B13" s="239" t="s">
        <v>79</v>
      </c>
      <c r="C13" s="240">
        <v>2002</v>
      </c>
      <c r="D13" s="240" t="s">
        <v>224</v>
      </c>
      <c r="E13" s="241" t="s">
        <v>23</v>
      </c>
      <c r="F13" s="59">
        <v>1.38888888888889E-3</v>
      </c>
      <c r="G13" s="59">
        <v>1.7349537037037038E-2</v>
      </c>
      <c r="H13" s="242" t="s">
        <v>426</v>
      </c>
      <c r="I13" s="60">
        <v>2</v>
      </c>
      <c r="J13" s="61">
        <f t="shared" si="0"/>
        <v>1.5960648148148147E-2</v>
      </c>
      <c r="K13" s="62">
        <f t="shared" si="2"/>
        <v>4.1666666666666241E-4</v>
      </c>
      <c r="L13" s="97"/>
      <c r="M13" s="148">
        <f t="shared" si="1"/>
        <v>97.319434102755054</v>
      </c>
      <c r="N13" s="229"/>
      <c r="O13" s="230">
        <f>+(2*$J$8-J13)*100/$J$8</f>
        <v>97.319434102755054</v>
      </c>
      <c r="P13" s="237"/>
    </row>
    <row r="14" spans="1:16" s="214" customFormat="1" ht="20.100000000000001" customHeight="1">
      <c r="A14" s="238">
        <v>7</v>
      </c>
      <c r="B14" s="239" t="s">
        <v>243</v>
      </c>
      <c r="C14" s="240">
        <v>1999</v>
      </c>
      <c r="D14" s="240" t="s">
        <v>238</v>
      </c>
      <c r="E14" s="241" t="s">
        <v>23</v>
      </c>
      <c r="F14" s="59">
        <v>4.1666666666666701E-3</v>
      </c>
      <c r="G14" s="59">
        <v>2.0208333333333335E-2</v>
      </c>
      <c r="H14" s="242" t="s">
        <v>426</v>
      </c>
      <c r="I14" s="60">
        <v>1</v>
      </c>
      <c r="J14" s="61">
        <f t="shared" si="0"/>
        <v>1.6041666666666666E-2</v>
      </c>
      <c r="K14" s="62">
        <f t="shared" si="2"/>
        <v>4.9768518518518087E-4</v>
      </c>
      <c r="L14" s="97"/>
      <c r="M14" s="148">
        <f t="shared" si="1"/>
        <v>96.798212956068539</v>
      </c>
      <c r="N14" s="148">
        <f>+(2*$J$10-J14)*100/$J$10</f>
        <v>98.088235294117652</v>
      </c>
      <c r="O14" s="230"/>
      <c r="P14" s="237"/>
    </row>
    <row r="15" spans="1:16" s="214" customFormat="1" ht="20.100000000000001" customHeight="1">
      <c r="A15" s="238">
        <v>8</v>
      </c>
      <c r="B15" s="239" t="s">
        <v>63</v>
      </c>
      <c r="C15" s="240">
        <v>2001</v>
      </c>
      <c r="D15" s="240" t="s">
        <v>224</v>
      </c>
      <c r="E15" s="241" t="s">
        <v>207</v>
      </c>
      <c r="F15" s="59">
        <v>1.85185185185185E-3</v>
      </c>
      <c r="G15" s="59">
        <v>1.8113425925925925E-2</v>
      </c>
      <c r="H15" s="242" t="s">
        <v>424</v>
      </c>
      <c r="I15" s="60">
        <v>2</v>
      </c>
      <c r="J15" s="61">
        <f t="shared" si="0"/>
        <v>1.6261574074074074E-2</v>
      </c>
      <c r="K15" s="62">
        <f t="shared" si="2"/>
        <v>7.1759259259258912E-4</v>
      </c>
      <c r="L15" s="97"/>
      <c r="M15" s="148">
        <f t="shared" si="1"/>
        <v>95.383469843633677</v>
      </c>
      <c r="N15" s="148"/>
      <c r="O15" s="230">
        <f t="shared" ref="O15:O18" si="3">+(2*$J$8-J15)*100/$J$8</f>
        <v>95.383469843633677</v>
      </c>
      <c r="P15" s="237"/>
    </row>
    <row r="16" spans="1:16" s="214" customFormat="1" ht="20.100000000000001" customHeight="1">
      <c r="A16" s="238">
        <v>9</v>
      </c>
      <c r="B16" s="239" t="s">
        <v>66</v>
      </c>
      <c r="C16" s="240">
        <v>2001</v>
      </c>
      <c r="D16" s="240" t="s">
        <v>224</v>
      </c>
      <c r="E16" s="241" t="s">
        <v>22</v>
      </c>
      <c r="F16" s="59">
        <v>3.7037037037036999E-3</v>
      </c>
      <c r="G16" s="59">
        <v>2.011574074074074E-2</v>
      </c>
      <c r="H16" s="242" t="s">
        <v>426</v>
      </c>
      <c r="I16" s="60">
        <v>2</v>
      </c>
      <c r="J16" s="61">
        <f t="shared" si="0"/>
        <v>1.6412037037037041E-2</v>
      </c>
      <c r="K16" s="62">
        <f t="shared" si="2"/>
        <v>8.6805555555555594E-4</v>
      </c>
      <c r="L16" s="97"/>
      <c r="M16" s="148">
        <f t="shared" si="1"/>
        <v>94.415487714072981</v>
      </c>
      <c r="N16" s="148"/>
      <c r="O16" s="230">
        <f t="shared" si="3"/>
        <v>94.415487714072981</v>
      </c>
      <c r="P16" s="237"/>
    </row>
    <row r="17" spans="1:16" s="214" customFormat="1" ht="20.100000000000001" customHeight="1">
      <c r="A17" s="238">
        <v>10</v>
      </c>
      <c r="B17" s="239" t="s">
        <v>171</v>
      </c>
      <c r="C17" s="240">
        <v>2002</v>
      </c>
      <c r="D17" s="240" t="s">
        <v>224</v>
      </c>
      <c r="E17" s="241" t="s">
        <v>23</v>
      </c>
      <c r="F17" s="59">
        <v>6.4814814814815698E-3</v>
      </c>
      <c r="G17" s="59">
        <v>2.2916666666666669E-2</v>
      </c>
      <c r="H17" s="242" t="s">
        <v>426</v>
      </c>
      <c r="I17" s="60">
        <v>0</v>
      </c>
      <c r="J17" s="61">
        <f t="shared" si="0"/>
        <v>1.6435185185185098E-2</v>
      </c>
      <c r="K17" s="62">
        <f t="shared" si="2"/>
        <v>8.9120370370361288E-4</v>
      </c>
      <c r="L17" s="97"/>
      <c r="M17" s="148">
        <f t="shared" si="1"/>
        <v>94.266567386448841</v>
      </c>
      <c r="N17" s="229"/>
      <c r="O17" s="230">
        <f t="shared" si="3"/>
        <v>94.266567386448841</v>
      </c>
      <c r="P17" s="237"/>
    </row>
    <row r="18" spans="1:16" s="214" customFormat="1" ht="20.100000000000001" customHeight="1">
      <c r="A18" s="238">
        <v>11</v>
      </c>
      <c r="B18" s="239" t="s">
        <v>166</v>
      </c>
      <c r="C18" s="240">
        <v>2002</v>
      </c>
      <c r="D18" s="240" t="s">
        <v>224</v>
      </c>
      <c r="E18" s="241" t="s">
        <v>207</v>
      </c>
      <c r="F18" s="59">
        <v>3.9351851851851796E-3</v>
      </c>
      <c r="G18" s="59">
        <v>2.0486111111111111E-2</v>
      </c>
      <c r="H18" s="242" t="s">
        <v>426</v>
      </c>
      <c r="I18" s="60">
        <v>1</v>
      </c>
      <c r="J18" s="61">
        <f t="shared" si="0"/>
        <v>1.6550925925925931E-2</v>
      </c>
      <c r="K18" s="62">
        <f t="shared" si="2"/>
        <v>1.0069444444444457E-3</v>
      </c>
      <c r="L18" s="97"/>
      <c r="M18" s="148">
        <f t="shared" si="1"/>
        <v>93.521965748324646</v>
      </c>
      <c r="N18" s="229"/>
      <c r="O18" s="230">
        <f t="shared" si="3"/>
        <v>93.521965748324646</v>
      </c>
      <c r="P18" s="237"/>
    </row>
    <row r="19" spans="1:16" s="214" customFormat="1" ht="20.100000000000001" customHeight="1">
      <c r="A19" s="238">
        <v>12</v>
      </c>
      <c r="B19" s="239" t="s">
        <v>41</v>
      </c>
      <c r="C19" s="240">
        <v>2000</v>
      </c>
      <c r="D19" s="240" t="s">
        <v>238</v>
      </c>
      <c r="E19" s="241" t="s">
        <v>22</v>
      </c>
      <c r="F19" s="59">
        <v>6.9444444444444404E-4</v>
      </c>
      <c r="G19" s="59">
        <v>1.7314814814814814E-2</v>
      </c>
      <c r="H19" s="242" t="s">
        <v>425</v>
      </c>
      <c r="I19" s="60">
        <v>2</v>
      </c>
      <c r="J19" s="61">
        <f t="shared" si="0"/>
        <v>1.6620370370370369E-2</v>
      </c>
      <c r="K19" s="62">
        <f t="shared" si="2"/>
        <v>1.0763888888888837E-3</v>
      </c>
      <c r="L19" s="97"/>
      <c r="M19" s="148">
        <f t="shared" si="1"/>
        <v>93.075204765450522</v>
      </c>
      <c r="N19" s="148">
        <f>+(2*$J$10-J19)*100/$J$10</f>
        <v>94.411764705882376</v>
      </c>
      <c r="O19" s="246"/>
      <c r="P19" s="231"/>
    </row>
    <row r="20" spans="1:16" s="214" customFormat="1" ht="20.100000000000001" customHeight="1">
      <c r="A20" s="238">
        <v>13</v>
      </c>
      <c r="B20" s="239" t="s">
        <v>247</v>
      </c>
      <c r="C20" s="240">
        <v>2002</v>
      </c>
      <c r="D20" s="240" t="s">
        <v>224</v>
      </c>
      <c r="E20" s="241" t="s">
        <v>207</v>
      </c>
      <c r="F20" s="59">
        <v>4.8611111111111398E-3</v>
      </c>
      <c r="G20" s="59">
        <v>2.1689814814814815E-2</v>
      </c>
      <c r="H20" s="242" t="s">
        <v>426</v>
      </c>
      <c r="I20" s="60">
        <v>2</v>
      </c>
      <c r="J20" s="61">
        <f t="shared" si="0"/>
        <v>1.6828703703703676E-2</v>
      </c>
      <c r="K20" s="62">
        <f t="shared" si="2"/>
        <v>1.2847222222221906E-3</v>
      </c>
      <c r="L20" s="97"/>
      <c r="M20" s="148">
        <f t="shared" si="1"/>
        <v>91.734921816828191</v>
      </c>
      <c r="N20" s="247"/>
      <c r="O20" s="230">
        <f t="shared" ref="O20:O22" si="4">+(2*$J$8-J20)*100/$J$8</f>
        <v>91.734921816828191</v>
      </c>
      <c r="P20" s="248"/>
    </row>
    <row r="21" spans="1:16" s="214" customFormat="1" ht="20.100000000000001" customHeight="1">
      <c r="A21" s="238">
        <v>14</v>
      </c>
      <c r="B21" s="239" t="s">
        <v>168</v>
      </c>
      <c r="C21" s="240">
        <v>2002</v>
      </c>
      <c r="D21" s="240" t="s">
        <v>224</v>
      </c>
      <c r="E21" s="241" t="s">
        <v>22</v>
      </c>
      <c r="F21" s="59">
        <v>6.9444444444445499E-3</v>
      </c>
      <c r="G21" s="59">
        <v>2.4027777777777776E-2</v>
      </c>
      <c r="H21" s="242" t="s">
        <v>424</v>
      </c>
      <c r="I21" s="60">
        <v>3</v>
      </c>
      <c r="J21" s="61">
        <f t="shared" si="0"/>
        <v>1.7083333333333228E-2</v>
      </c>
      <c r="K21" s="62">
        <f t="shared" si="2"/>
        <v>1.5393518518517432E-3</v>
      </c>
      <c r="L21" s="97"/>
      <c r="M21" s="148">
        <f t="shared" si="1"/>
        <v>90.09679821295677</v>
      </c>
      <c r="N21" s="148"/>
      <c r="O21" s="230">
        <f t="shared" si="4"/>
        <v>90.09679821295677</v>
      </c>
      <c r="P21" s="231"/>
    </row>
    <row r="22" spans="1:16" s="214" customFormat="1" ht="20.100000000000001" customHeight="1">
      <c r="A22" s="238">
        <v>15</v>
      </c>
      <c r="B22" s="239" t="s">
        <v>174</v>
      </c>
      <c r="C22" s="240">
        <v>2002</v>
      </c>
      <c r="D22" s="240" t="s">
        <v>224</v>
      </c>
      <c r="E22" s="241" t="s">
        <v>23</v>
      </c>
      <c r="F22" s="59">
        <v>4.6296296296296502E-3</v>
      </c>
      <c r="G22" s="59">
        <v>2.1736111111111112E-2</v>
      </c>
      <c r="H22" s="242" t="s">
        <v>426</v>
      </c>
      <c r="I22" s="60">
        <v>3</v>
      </c>
      <c r="J22" s="61">
        <f t="shared" si="0"/>
        <v>1.7106481481481462E-2</v>
      </c>
      <c r="K22" s="62">
        <f t="shared" si="2"/>
        <v>1.5624999999999771E-3</v>
      </c>
      <c r="L22" s="97"/>
      <c r="M22" s="148">
        <f t="shared" si="1"/>
        <v>89.947877885331494</v>
      </c>
      <c r="N22" s="229"/>
      <c r="O22" s="230">
        <f t="shared" si="4"/>
        <v>89.947877885331494</v>
      </c>
      <c r="P22" s="237"/>
    </row>
    <row r="23" spans="1:16" s="214" customFormat="1" ht="20.100000000000001" customHeight="1">
      <c r="A23" s="238">
        <v>16</v>
      </c>
      <c r="B23" s="239" t="s">
        <v>229</v>
      </c>
      <c r="C23" s="240">
        <v>2003</v>
      </c>
      <c r="D23" s="240" t="s">
        <v>227</v>
      </c>
      <c r="E23" s="241" t="s">
        <v>206</v>
      </c>
      <c r="F23" s="59">
        <v>2.7777777777777801E-3</v>
      </c>
      <c r="G23" s="59">
        <v>1.996527777777778E-2</v>
      </c>
      <c r="H23" s="242" t="s">
        <v>424</v>
      </c>
      <c r="I23" s="60">
        <v>3</v>
      </c>
      <c r="J23" s="61">
        <f t="shared" si="0"/>
        <v>1.7187500000000001E-2</v>
      </c>
      <c r="K23" s="62">
        <f t="shared" si="2"/>
        <v>1.6435185185185164E-3</v>
      </c>
      <c r="L23" s="97"/>
      <c r="M23" s="148">
        <f t="shared" si="1"/>
        <v>89.426656738644851</v>
      </c>
      <c r="N23" s="229"/>
      <c r="O23" s="230"/>
      <c r="P23" s="237">
        <v>100</v>
      </c>
    </row>
    <row r="24" spans="1:16" s="214" customFormat="1" ht="20.100000000000001" customHeight="1">
      <c r="A24" s="238">
        <v>17</v>
      </c>
      <c r="B24" s="239" t="s">
        <v>231</v>
      </c>
      <c r="C24" s="240">
        <v>2003</v>
      </c>
      <c r="D24" s="240" t="s">
        <v>227</v>
      </c>
      <c r="E24" s="241" t="s">
        <v>23</v>
      </c>
      <c r="F24" s="59">
        <v>9.2592592592592596E-4</v>
      </c>
      <c r="G24" s="59">
        <v>1.8159722222222219E-2</v>
      </c>
      <c r="H24" s="242" t="s">
        <v>424</v>
      </c>
      <c r="I24" s="60">
        <v>3</v>
      </c>
      <c r="J24" s="61">
        <f t="shared" si="0"/>
        <v>1.7233796296296292E-2</v>
      </c>
      <c r="K24" s="62">
        <f t="shared" si="2"/>
        <v>1.6898148148148072E-3</v>
      </c>
      <c r="L24" s="97"/>
      <c r="M24" s="148">
        <f t="shared" si="1"/>
        <v>89.128816083395435</v>
      </c>
      <c r="N24" s="229"/>
      <c r="O24" s="230"/>
      <c r="P24" s="249">
        <f>+(2*$J$23-J24)*100/$J$23</f>
        <v>99.730639730639766</v>
      </c>
    </row>
    <row r="25" spans="1:16" s="251" customFormat="1" ht="20.100000000000001" customHeight="1">
      <c r="A25" s="238">
        <v>18</v>
      </c>
      <c r="B25" s="239" t="s">
        <v>169</v>
      </c>
      <c r="C25" s="240">
        <v>2003</v>
      </c>
      <c r="D25" s="240" t="s">
        <v>227</v>
      </c>
      <c r="E25" s="241" t="s">
        <v>22</v>
      </c>
      <c r="F25" s="59">
        <v>4.6296296296296293E-4</v>
      </c>
      <c r="G25" s="59">
        <v>1.7766203703703704E-2</v>
      </c>
      <c r="H25" s="242" t="s">
        <v>424</v>
      </c>
      <c r="I25" s="60">
        <v>4</v>
      </c>
      <c r="J25" s="61">
        <f t="shared" si="0"/>
        <v>1.7303240740740741E-2</v>
      </c>
      <c r="K25" s="62">
        <f t="shared" si="2"/>
        <v>1.7592592592592556E-3</v>
      </c>
      <c r="L25" s="97"/>
      <c r="M25" s="148">
        <f t="shared" si="1"/>
        <v>88.682055100521254</v>
      </c>
      <c r="N25" s="250"/>
      <c r="O25" s="230"/>
      <c r="P25" s="249">
        <f>+(2*$J$23-J25)*100/$J$23</f>
        <v>99.326599326599336</v>
      </c>
    </row>
    <row r="26" spans="1:16" s="252" customFormat="1" ht="20.100000000000001" customHeight="1">
      <c r="A26" s="238">
        <v>19</v>
      </c>
      <c r="B26" s="239" t="s">
        <v>46</v>
      </c>
      <c r="C26" s="240">
        <v>2000</v>
      </c>
      <c r="D26" s="240" t="s">
        <v>238</v>
      </c>
      <c r="E26" s="241" t="s">
        <v>207</v>
      </c>
      <c r="F26" s="59">
        <v>5.0925925925926303E-3</v>
      </c>
      <c r="G26" s="59">
        <v>2.2523148148148143E-2</v>
      </c>
      <c r="H26" s="242" t="s">
        <v>424</v>
      </c>
      <c r="I26" s="60">
        <v>4</v>
      </c>
      <c r="J26" s="61">
        <f t="shared" si="0"/>
        <v>1.7430555555555512E-2</v>
      </c>
      <c r="K26" s="62">
        <f t="shared" si="2"/>
        <v>1.8865740740740267E-3</v>
      </c>
      <c r="L26" s="97"/>
      <c r="M26" s="148">
        <f t="shared" si="1"/>
        <v>87.862993298585565</v>
      </c>
      <c r="N26" s="148">
        <f>+(2*$J$10-J26)*100/$J$10</f>
        <v>89.26470588235324</v>
      </c>
      <c r="O26" s="230"/>
      <c r="P26" s="237"/>
    </row>
    <row r="27" spans="1:16" s="252" customFormat="1" ht="20.100000000000001" customHeight="1">
      <c r="A27" s="238">
        <v>20</v>
      </c>
      <c r="B27" s="239" t="s">
        <v>244</v>
      </c>
      <c r="C27" s="240">
        <v>1998</v>
      </c>
      <c r="D27" s="240" t="s">
        <v>238</v>
      </c>
      <c r="E27" s="241" t="s">
        <v>206</v>
      </c>
      <c r="F27" s="59">
        <v>4.3981481481481502E-3</v>
      </c>
      <c r="G27" s="59">
        <v>2.1863425925925925E-2</v>
      </c>
      <c r="H27" s="242" t="s">
        <v>427</v>
      </c>
      <c r="I27" s="60">
        <v>2</v>
      </c>
      <c r="J27" s="61">
        <f t="shared" si="0"/>
        <v>1.7465277777777774E-2</v>
      </c>
      <c r="K27" s="62">
        <f t="shared" si="2"/>
        <v>1.921296296296289E-3</v>
      </c>
      <c r="L27" s="97"/>
      <c r="M27" s="148">
        <f t="shared" si="1"/>
        <v>87.639612807148225</v>
      </c>
      <c r="N27" s="148">
        <f>+(2*$J$10-J27)*100/$J$10</f>
        <v>89.044117647058854</v>
      </c>
      <c r="O27" s="230"/>
      <c r="P27" s="237"/>
    </row>
    <row r="28" spans="1:16" s="252" customFormat="1" ht="20.100000000000001" customHeight="1">
      <c r="A28" s="238">
        <v>21</v>
      </c>
      <c r="B28" s="239" t="s">
        <v>185</v>
      </c>
      <c r="C28" s="240">
        <v>2003</v>
      </c>
      <c r="D28" s="240" t="s">
        <v>227</v>
      </c>
      <c r="E28" s="241" t="s">
        <v>206</v>
      </c>
      <c r="F28" s="59">
        <v>1.1574074074074099E-3</v>
      </c>
      <c r="G28" s="59">
        <v>1.8692129629629631E-2</v>
      </c>
      <c r="H28" s="242" t="s">
        <v>424</v>
      </c>
      <c r="I28" s="60">
        <v>2</v>
      </c>
      <c r="J28" s="61">
        <f t="shared" si="0"/>
        <v>1.7534722222222222E-2</v>
      </c>
      <c r="K28" s="62">
        <f t="shared" si="2"/>
        <v>1.9907407407407374E-3</v>
      </c>
      <c r="L28" s="97"/>
      <c r="M28" s="148">
        <f t="shared" si="1"/>
        <v>87.192851824274044</v>
      </c>
      <c r="N28" s="253"/>
      <c r="O28" s="230"/>
      <c r="P28" s="249">
        <f>+(2*$J$23-J28)*100/$J$23</f>
        <v>97.979797979797993</v>
      </c>
    </row>
    <row r="29" spans="1:16" s="252" customFormat="1" ht="20.100000000000001" customHeight="1">
      <c r="A29" s="238">
        <v>22</v>
      </c>
      <c r="B29" s="239" t="s">
        <v>89</v>
      </c>
      <c r="C29" s="240">
        <v>2002</v>
      </c>
      <c r="D29" s="240" t="s">
        <v>224</v>
      </c>
      <c r="E29" s="241" t="s">
        <v>206</v>
      </c>
      <c r="F29" s="59">
        <v>6.7129629629630603E-3</v>
      </c>
      <c r="G29" s="59">
        <v>2.4293981481481482E-2</v>
      </c>
      <c r="H29" s="242" t="s">
        <v>426</v>
      </c>
      <c r="I29" s="60">
        <v>3</v>
      </c>
      <c r="J29" s="61">
        <f t="shared" si="0"/>
        <v>1.7581018518518423E-2</v>
      </c>
      <c r="K29" s="62">
        <f t="shared" si="2"/>
        <v>2.037037037036938E-3</v>
      </c>
      <c r="L29" s="97"/>
      <c r="M29" s="148">
        <f t="shared" si="1"/>
        <v>86.89501116902521</v>
      </c>
      <c r="N29" s="148"/>
      <c r="O29" s="230">
        <f t="shared" ref="O29:O31" si="5">+(2*$J$8-J29)*100/$J$8</f>
        <v>86.89501116902521</v>
      </c>
      <c r="P29" s="237"/>
    </row>
    <row r="30" spans="1:16" s="252" customFormat="1" ht="20.100000000000001" customHeight="1">
      <c r="A30" s="238">
        <v>23</v>
      </c>
      <c r="B30" s="239" t="s">
        <v>176</v>
      </c>
      <c r="C30" s="240">
        <v>2002</v>
      </c>
      <c r="D30" s="240" t="s">
        <v>224</v>
      </c>
      <c r="E30" s="241" t="s">
        <v>206</v>
      </c>
      <c r="F30" s="59">
        <v>7.1759259259260404E-3</v>
      </c>
      <c r="G30" s="59">
        <v>2.4918981481481483E-2</v>
      </c>
      <c r="H30" s="242" t="s">
        <v>425</v>
      </c>
      <c r="I30" s="60">
        <v>5</v>
      </c>
      <c r="J30" s="61">
        <f t="shared" si="0"/>
        <v>1.7743055555555443E-2</v>
      </c>
      <c r="K30" s="62">
        <f t="shared" si="2"/>
        <v>2.1990740740739576E-3</v>
      </c>
      <c r="L30" s="97"/>
      <c r="M30" s="148">
        <f t="shared" si="1"/>
        <v>85.852568875652281</v>
      </c>
      <c r="N30" s="249"/>
      <c r="O30" s="230">
        <f t="shared" si="5"/>
        <v>85.852568875652281</v>
      </c>
      <c r="P30" s="237"/>
    </row>
    <row r="31" spans="1:16" s="252" customFormat="1" ht="20.100000000000001" customHeight="1">
      <c r="A31" s="238">
        <v>24</v>
      </c>
      <c r="B31" s="243" t="s">
        <v>65</v>
      </c>
      <c r="C31" s="244">
        <v>2001</v>
      </c>
      <c r="D31" s="244" t="s">
        <v>224</v>
      </c>
      <c r="E31" s="245" t="s">
        <v>22</v>
      </c>
      <c r="F31" s="59">
        <v>1.6203703703703701E-3</v>
      </c>
      <c r="G31" s="254">
        <v>1.9375E-2</v>
      </c>
      <c r="H31" s="255" t="s">
        <v>126</v>
      </c>
      <c r="I31" s="126">
        <v>5</v>
      </c>
      <c r="J31" s="61">
        <f t="shared" si="0"/>
        <v>1.7754629629629631E-2</v>
      </c>
      <c r="K31" s="62">
        <f t="shared" si="2"/>
        <v>2.2106481481481456E-3</v>
      </c>
      <c r="L31" s="97"/>
      <c r="M31" s="148">
        <f t="shared" si="1"/>
        <v>85.778108711839181</v>
      </c>
      <c r="N31" s="253"/>
      <c r="O31" s="230">
        <f t="shared" si="5"/>
        <v>85.778108711839181</v>
      </c>
      <c r="P31" s="249"/>
    </row>
    <row r="32" spans="1:16" s="252" customFormat="1" ht="20.100000000000001" customHeight="1">
      <c r="A32" s="238">
        <v>25</v>
      </c>
      <c r="B32" s="239" t="s">
        <v>178</v>
      </c>
      <c r="C32" s="240">
        <v>2003</v>
      </c>
      <c r="D32" s="240" t="s">
        <v>227</v>
      </c>
      <c r="E32" s="241" t="s">
        <v>22</v>
      </c>
      <c r="F32" s="254">
        <v>2.3148148148148099E-3</v>
      </c>
      <c r="G32" s="59">
        <v>2.0127314814814817E-2</v>
      </c>
      <c r="H32" s="242" t="s">
        <v>426</v>
      </c>
      <c r="I32" s="60">
        <v>4</v>
      </c>
      <c r="J32" s="256">
        <f t="shared" si="0"/>
        <v>1.7812500000000005E-2</v>
      </c>
      <c r="K32" s="62">
        <f t="shared" si="2"/>
        <v>2.2685185185185204E-3</v>
      </c>
      <c r="L32" s="97"/>
      <c r="M32" s="148">
        <f t="shared" si="1"/>
        <v>85.405807892777361</v>
      </c>
      <c r="N32" s="253"/>
      <c r="O32" s="246"/>
      <c r="P32" s="249">
        <f>+(2*$J$23-J32)*100/$J$23</f>
        <v>96.363636363636346</v>
      </c>
    </row>
    <row r="33" spans="1:16" s="252" customFormat="1" ht="20.100000000000001" customHeight="1">
      <c r="A33" s="238">
        <v>26</v>
      </c>
      <c r="B33" s="239" t="s">
        <v>172</v>
      </c>
      <c r="C33" s="240">
        <v>2003</v>
      </c>
      <c r="D33" s="240" t="s">
        <v>227</v>
      </c>
      <c r="E33" s="241" t="s">
        <v>207</v>
      </c>
      <c r="F33" s="59">
        <v>5.5555555555556104E-3</v>
      </c>
      <c r="G33" s="59">
        <v>2.361111111111111E-2</v>
      </c>
      <c r="H33" s="242" t="s">
        <v>426</v>
      </c>
      <c r="I33" s="60">
        <v>4</v>
      </c>
      <c r="J33" s="61">
        <f t="shared" si="0"/>
        <v>1.8055555555555498E-2</v>
      </c>
      <c r="K33" s="62">
        <f t="shared" si="2"/>
        <v>2.5115740740740133E-3</v>
      </c>
      <c r="L33" s="97"/>
      <c r="M33" s="148">
        <f t="shared" si="1"/>
        <v>83.842144452718188</v>
      </c>
      <c r="N33" s="253"/>
      <c r="O33" s="246"/>
      <c r="P33" s="249">
        <f>+(2*$J$23-J33)*100/$J$23</f>
        <v>94.949494949495289</v>
      </c>
    </row>
    <row r="34" spans="1:16" s="252" customFormat="1" ht="20.100000000000001" customHeight="1">
      <c r="A34" s="238">
        <v>27</v>
      </c>
      <c r="B34" s="239" t="s">
        <v>82</v>
      </c>
      <c r="C34" s="240">
        <v>2002</v>
      </c>
      <c r="D34" s="240" t="s">
        <v>224</v>
      </c>
      <c r="E34" s="241" t="s">
        <v>22</v>
      </c>
      <c r="F34" s="59">
        <v>3.2407407407407402E-3</v>
      </c>
      <c r="G34" s="59">
        <v>2.1423611111111112E-2</v>
      </c>
      <c r="H34" s="242" t="s">
        <v>427</v>
      </c>
      <c r="I34" s="60">
        <v>4</v>
      </c>
      <c r="J34" s="61">
        <f t="shared" si="0"/>
        <v>1.818287037037037E-2</v>
      </c>
      <c r="K34" s="62">
        <f t="shared" si="2"/>
        <v>2.6388888888888851E-3</v>
      </c>
      <c r="L34" s="97"/>
      <c r="M34" s="148">
        <f t="shared" si="1"/>
        <v>83.023082650781859</v>
      </c>
      <c r="N34" s="253"/>
      <c r="O34" s="230">
        <f t="shared" ref="O34" si="6">+(2*$J$8-J34)*100/$J$8</f>
        <v>83.023082650781859</v>
      </c>
      <c r="P34" s="249"/>
    </row>
    <row r="35" spans="1:16" s="252" customFormat="1" ht="20.100000000000001" customHeight="1">
      <c r="A35" s="238">
        <v>28</v>
      </c>
      <c r="B35" s="239" t="s">
        <v>245</v>
      </c>
      <c r="C35" s="240">
        <v>2000</v>
      </c>
      <c r="D35" s="240" t="s">
        <v>238</v>
      </c>
      <c r="E35" s="241" t="s">
        <v>207</v>
      </c>
      <c r="F35" s="59">
        <v>3.4722222222222199E-3</v>
      </c>
      <c r="G35" s="59">
        <v>2.1678240740740738E-2</v>
      </c>
      <c r="H35" s="242" t="s">
        <v>427</v>
      </c>
      <c r="I35" s="60">
        <v>3</v>
      </c>
      <c r="J35" s="61">
        <f t="shared" si="0"/>
        <v>1.8206018518518517E-2</v>
      </c>
      <c r="K35" s="62">
        <f t="shared" si="2"/>
        <v>2.6620370370370322E-3</v>
      </c>
      <c r="L35" s="97"/>
      <c r="M35" s="148">
        <f t="shared" si="1"/>
        <v>82.874162323157151</v>
      </c>
      <c r="N35" s="148">
        <f>+(2*$J$10-J35)*100/$J$10</f>
        <v>84.338235294117666</v>
      </c>
      <c r="O35" s="246"/>
      <c r="P35" s="249"/>
    </row>
    <row r="36" spans="1:16" s="252" customFormat="1" ht="20.100000000000001" customHeight="1">
      <c r="A36" s="238">
        <v>29</v>
      </c>
      <c r="B36" s="239" t="s">
        <v>187</v>
      </c>
      <c r="C36" s="240">
        <v>2003</v>
      </c>
      <c r="D36" s="240" t="s">
        <v>227</v>
      </c>
      <c r="E36" s="241" t="s">
        <v>22</v>
      </c>
      <c r="F36" s="59">
        <v>5.7870370370371E-3</v>
      </c>
      <c r="G36" s="59">
        <v>2.462962962962963E-2</v>
      </c>
      <c r="H36" s="242" t="s">
        <v>424</v>
      </c>
      <c r="I36" s="60">
        <v>4</v>
      </c>
      <c r="J36" s="61">
        <f t="shared" si="0"/>
        <v>1.8842592592592529E-2</v>
      </c>
      <c r="K36" s="62">
        <f t="shared" si="2"/>
        <v>3.2986111111110439E-3</v>
      </c>
      <c r="L36" s="97"/>
      <c r="M36" s="148">
        <f t="shared" si="1"/>
        <v>78.778853313477725</v>
      </c>
      <c r="N36" s="253"/>
      <c r="O36" s="246"/>
      <c r="P36" s="249">
        <f>+(2*$J$23-J36)*100/$J$23</f>
        <v>90.37037037037075</v>
      </c>
    </row>
    <row r="37" spans="1:16" s="252" customFormat="1" ht="20.100000000000001" customHeight="1">
      <c r="A37" s="238">
        <v>30</v>
      </c>
      <c r="B37" s="239" t="s">
        <v>182</v>
      </c>
      <c r="C37" s="240">
        <v>2003</v>
      </c>
      <c r="D37" s="240" t="s">
        <v>227</v>
      </c>
      <c r="E37" s="241" t="s">
        <v>206</v>
      </c>
      <c r="F37" s="59">
        <v>3.0092592592592601E-3</v>
      </c>
      <c r="G37" s="59">
        <v>2.2418981481481481E-2</v>
      </c>
      <c r="H37" s="242" t="s">
        <v>426</v>
      </c>
      <c r="I37" s="60">
        <v>5</v>
      </c>
      <c r="J37" s="61">
        <f t="shared" si="0"/>
        <v>1.9409722222222221E-2</v>
      </c>
      <c r="K37" s="62">
        <f t="shared" si="2"/>
        <v>3.8657407407407356E-3</v>
      </c>
      <c r="L37" s="97"/>
      <c r="M37" s="148">
        <f t="shared" si="1"/>
        <v>75.130305286671657</v>
      </c>
      <c r="N37" s="253"/>
      <c r="O37" s="246"/>
      <c r="P37" s="249">
        <f>+(2*$J$23-J37)*100/$J$23</f>
        <v>87.070707070707087</v>
      </c>
    </row>
    <row r="38" spans="1:16" s="252" customFormat="1" ht="20.100000000000001" customHeight="1">
      <c r="A38" s="238">
        <v>31</v>
      </c>
      <c r="B38" s="239" t="s">
        <v>88</v>
      </c>
      <c r="C38" s="240">
        <v>2002</v>
      </c>
      <c r="D38" s="240" t="s">
        <v>224</v>
      </c>
      <c r="E38" s="241" t="s">
        <v>206</v>
      </c>
      <c r="F38" s="59">
        <v>6.2500000000000801E-3</v>
      </c>
      <c r="G38" s="59">
        <v>2.659722222222222E-2</v>
      </c>
      <c r="H38" s="242" t="s">
        <v>126</v>
      </c>
      <c r="I38" s="60">
        <v>3</v>
      </c>
      <c r="J38" s="61">
        <f t="shared" si="0"/>
        <v>2.0347222222222142E-2</v>
      </c>
      <c r="K38" s="62">
        <f t="shared" si="2"/>
        <v>4.8032407407406566E-3</v>
      </c>
      <c r="L38" s="97"/>
      <c r="M38" s="148">
        <f t="shared" si="1"/>
        <v>69.099032017870982</v>
      </c>
      <c r="N38" s="253"/>
      <c r="O38" s="230">
        <f t="shared" ref="O38" si="7">+(2*$J$8-J38)*100/$J$8</f>
        <v>69.099032017870982</v>
      </c>
      <c r="P38" s="249"/>
    </row>
    <row r="39" spans="1:16" s="252" customFormat="1" ht="20.100000000000001" customHeight="1" thickBot="1">
      <c r="A39" s="257">
        <v>32</v>
      </c>
      <c r="B39" s="258" t="s">
        <v>186</v>
      </c>
      <c r="C39" s="259">
        <v>2003</v>
      </c>
      <c r="D39" s="259" t="s">
        <v>227</v>
      </c>
      <c r="E39" s="260" t="s">
        <v>22</v>
      </c>
      <c r="F39" s="84">
        <v>6.0185185185185897E-3</v>
      </c>
      <c r="G39" s="84">
        <v>2.6574074074074073E-2</v>
      </c>
      <c r="H39" s="261" t="s">
        <v>427</v>
      </c>
      <c r="I39" s="85">
        <v>4</v>
      </c>
      <c r="J39" s="86">
        <f t="shared" si="0"/>
        <v>2.0555555555555483E-2</v>
      </c>
      <c r="K39" s="87">
        <f t="shared" si="2"/>
        <v>5.0115740740739982E-3</v>
      </c>
      <c r="L39" s="98" t="s">
        <v>428</v>
      </c>
      <c r="M39" s="148"/>
      <c r="N39" s="253"/>
      <c r="O39" s="246"/>
      <c r="P39" s="249"/>
    </row>
    <row r="40" spans="1:16" s="214" customFormat="1" ht="15.75">
      <c r="B40" s="35"/>
      <c r="C40" s="11"/>
      <c r="D40" s="11"/>
      <c r="E40" s="34"/>
      <c r="F40" s="30"/>
      <c r="G40" s="20"/>
      <c r="H40" s="30"/>
      <c r="I40" s="11"/>
      <c r="J40" s="11"/>
      <c r="K40" s="20"/>
      <c r="L40" s="20"/>
      <c r="M40" s="262"/>
      <c r="N40" s="229"/>
      <c r="O40" s="246"/>
      <c r="P40" s="237"/>
    </row>
    <row r="41" spans="1:16" s="214" customFormat="1" ht="15.75">
      <c r="A41" s="219" t="s">
        <v>103</v>
      </c>
      <c r="B41" s="35" t="s">
        <v>429</v>
      </c>
      <c r="C41" s="11"/>
      <c r="D41" s="11"/>
      <c r="E41" s="34"/>
      <c r="F41" s="30"/>
      <c r="G41" s="20"/>
      <c r="H41" s="30"/>
      <c r="I41" s="11"/>
      <c r="J41" s="11"/>
      <c r="K41" s="20"/>
      <c r="L41" s="20"/>
      <c r="M41" s="262"/>
      <c r="N41" s="229"/>
      <c r="O41" s="246"/>
      <c r="P41" s="237"/>
    </row>
    <row r="42" spans="1:16">
      <c r="L42" s="103"/>
    </row>
    <row r="43" spans="1:16">
      <c r="L43" s="103"/>
    </row>
  </sheetData>
  <mergeCells count="2">
    <mergeCell ref="A2:C2"/>
    <mergeCell ref="M6:P6"/>
  </mergeCells>
  <hyperlinks>
    <hyperlink ref="E28" r:id="rId1" location="/kluby/33" display="https://evidence.biatlon.cz/ - /kluby/33"/>
    <hyperlink ref="E25" r:id="rId2" location="/kluby/11" display="https://evidence.biatlon.cz/ - /kluby/11"/>
    <hyperlink ref="E33" r:id="rId3" location="/kluby/137" display="https://evidence.biatlon.cz/ - /kluby/137"/>
    <hyperlink ref="E37" r:id="rId4" location="/kluby/33" display="https://evidence.biatlon.cz/ - /kluby/33"/>
    <hyperlink ref="E32" r:id="rId5" location="/kluby/11" display="https://evidence.biatlon.cz/ - /kluby/11"/>
    <hyperlink ref="E24" r:id="rId6" location="/kluby/111" display="https://evidence.biatlon.cz/ - /kluby/111"/>
    <hyperlink ref="E36" r:id="rId7" location="/kluby/11" display="https://evidence.biatlon.cz/ - /kluby/11"/>
    <hyperlink ref="E39" r:id="rId8" location="/kluby/11" display="https://evidence.biatlon.cz/ - /kluby/11"/>
    <hyperlink ref="E8" r:id="rId9" location="/kluby/11" display="https://evidence.biatlon.cz/ - /kluby/11"/>
    <hyperlink ref="E22" r:id="rId10" location="/kluby/111" display="https://evidence.biatlon.cz/ - /kluby/111"/>
    <hyperlink ref="E16" r:id="rId11" location="/kluby/11" display="https://evidence.biatlon.cz/ - /kluby/11"/>
    <hyperlink ref="E18" r:id="rId12" location="/kluby/137" display="https://evidence.biatlon.cz/ - /kluby/137"/>
    <hyperlink ref="E13" r:id="rId13" location="/kluby/111" display="https://evidence.biatlon.cz/ - /kluby/111"/>
    <hyperlink ref="E29" r:id="rId14" location="/kluby/33" display="https://evidence.biatlon.cz/ - /kluby/33"/>
    <hyperlink ref="E34" r:id="rId15" location="/kluby/11" display="https://evidence.biatlon.cz/ - /kluby/11"/>
    <hyperlink ref="E38" r:id="rId16" location="/kluby/33" display="https://evidence.biatlon.cz/ - /kluby/33"/>
    <hyperlink ref="E17" r:id="rId17" location="/kluby/111" display="https://evidence.biatlon.cz/ - /kluby/111"/>
    <hyperlink ref="E30" r:id="rId18" location="/kluby/33" display="https://evidence.biatlon.cz/ - /kluby/33"/>
    <hyperlink ref="E15" r:id="rId19" location="/kluby/137" display="https://evidence.biatlon.cz/ - /kluby/137"/>
    <hyperlink ref="E10" r:id="rId20" location="/kluby/33" display="https://evidence.biatlon.cz/ - /kluby/33"/>
    <hyperlink ref="E11" r:id="rId21" location="/kluby/137" display="https://evidence.biatlon.cz/ - /kluby/137"/>
    <hyperlink ref="E19" r:id="rId22" location="/kluby/11" display="https://evidence.biatlon.cz/ - /kluby/11"/>
    <hyperlink ref="E26" r:id="rId23" location="/kluby/137" display="https://evidence.biatlon.cz/ - /kluby/137"/>
    <hyperlink ref="E12" r:id="rId24" location="/kluby/11" display="https://evidence.biatlon.cz/ - /kluby/11"/>
    <hyperlink ref="E14" r:id="rId25" location="/kluby/111" display="https://evidence.biatlon.cz/ - /kluby/111"/>
    <hyperlink ref="E27" r:id="rId26" location="/kluby/33" display="https://evidence.biatlon.cz/ - /kluby/33"/>
    <hyperlink ref="E35" r:id="rId27" location="/kluby/137" display="https://evidence.biatlon.cz/ - /kluby/137"/>
    <hyperlink ref="E9" r:id="rId28" location="/kluby/111" display="https://evidence.biatlon.cz/ - /kluby/111"/>
    <hyperlink ref="E20" r:id="rId29" location="/kluby/137" display="https://evidence.biatlon.cz/ - /kluby/137"/>
    <hyperlink ref="E21" r:id="rId30" location="/kluby/11" display="https://evidence.biatlon.cz/ - /kluby/11"/>
    <hyperlink ref="E23" r:id="rId31" location="/kluby/33" display="https://evidence.biatlon.cz/ - /kluby/33"/>
    <hyperlink ref="E31" r:id="rId32" location="/kluby/11" display="https://evidence.biatlon.cz/ - /kluby/11"/>
  </hyperlink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6"/>
  <sheetViews>
    <sheetView workbookViewId="0">
      <selection activeCell="P23" sqref="P23"/>
    </sheetView>
  </sheetViews>
  <sheetFormatPr defaultRowHeight="15"/>
  <cols>
    <col min="1" max="1" width="5.7109375" style="220" customWidth="1"/>
    <col min="2" max="2" width="25.7109375" style="226" customWidth="1"/>
    <col min="3" max="3" width="9.28515625" style="222" bestFit="1" customWidth="1"/>
    <col min="4" max="4" width="9.140625" style="221"/>
    <col min="5" max="5" width="15" style="263" customWidth="1"/>
    <col min="6" max="6" width="11.140625" style="221" customWidth="1"/>
    <col min="7" max="7" width="12.7109375" style="220" customWidth="1"/>
    <col min="8" max="8" width="12.7109375" style="221" customWidth="1"/>
    <col min="9" max="10" width="12.7109375" style="222" customWidth="1"/>
    <col min="11" max="12" width="12.7109375" style="220" customWidth="1"/>
    <col min="13" max="13" width="10.7109375" style="264" customWidth="1"/>
    <col min="14" max="14" width="10.7109375" style="216" customWidth="1"/>
    <col min="15" max="15" width="10.7109375" style="217" customWidth="1"/>
    <col min="16" max="16" width="10.7109375" style="265" customWidth="1"/>
    <col min="17" max="16384" width="9.140625" style="220"/>
  </cols>
  <sheetData>
    <row r="1" spans="1:16" s="205" customFormat="1" ht="18.75">
      <c r="A1" s="201" t="s">
        <v>414</v>
      </c>
      <c r="B1" s="201"/>
      <c r="C1" s="202"/>
      <c r="D1" s="203"/>
      <c r="E1" s="202"/>
      <c r="F1" s="201"/>
      <c r="G1" s="202"/>
      <c r="H1" s="202"/>
      <c r="I1" s="202"/>
      <c r="M1" s="206"/>
    </row>
    <row r="2" spans="1:16" s="205" customFormat="1" ht="18.75">
      <c r="A2" s="306"/>
      <c r="B2" s="306"/>
      <c r="C2" s="306"/>
      <c r="D2" s="207"/>
      <c r="E2" s="202"/>
      <c r="G2" s="208"/>
      <c r="H2" s="202"/>
      <c r="I2" s="202"/>
      <c r="M2" s="206"/>
    </row>
    <row r="3" spans="1:16" s="205" customFormat="1" ht="18.75">
      <c r="A3" s="21" t="s">
        <v>430</v>
      </c>
      <c r="B3" s="21"/>
      <c r="C3" s="22"/>
      <c r="D3" s="21"/>
      <c r="E3" s="21"/>
      <c r="F3" s="21"/>
      <c r="G3" s="21"/>
      <c r="H3" s="21"/>
      <c r="I3" s="21"/>
      <c r="J3" s="21"/>
      <c r="M3" s="206"/>
    </row>
    <row r="4" spans="1:16" s="214" customFormat="1" ht="15.75">
      <c r="A4" s="210" t="s">
        <v>431</v>
      </c>
      <c r="B4" s="211"/>
      <c r="C4" s="212"/>
      <c r="D4" s="213"/>
      <c r="E4" s="210"/>
      <c r="F4" s="213"/>
      <c r="G4" s="210"/>
      <c r="H4" s="210"/>
      <c r="I4" s="210"/>
      <c r="J4" s="210"/>
      <c r="K4" s="210"/>
      <c r="L4" s="210"/>
      <c r="M4" s="264"/>
      <c r="N4" s="216"/>
      <c r="O4" s="217"/>
      <c r="P4" s="265"/>
    </row>
    <row r="5" spans="1:16" ht="15.75">
      <c r="A5" s="213"/>
      <c r="B5" s="219"/>
      <c r="C5" s="212"/>
      <c r="D5" s="213"/>
      <c r="E5" s="210"/>
      <c r="F5" s="213"/>
    </row>
    <row r="6" spans="1:16" s="226" customFormat="1" ht="18.75">
      <c r="A6" s="201" t="s">
        <v>432</v>
      </c>
      <c r="B6" s="223"/>
      <c r="C6" s="224"/>
      <c r="D6" s="224"/>
      <c r="E6" s="225"/>
      <c r="F6" s="224"/>
      <c r="G6" s="223"/>
      <c r="H6" s="223"/>
      <c r="I6" s="223"/>
      <c r="J6" s="222"/>
      <c r="M6" s="307" t="s">
        <v>108</v>
      </c>
      <c r="N6" s="307"/>
      <c r="O6" s="307"/>
      <c r="P6" s="307"/>
    </row>
    <row r="7" spans="1:16" s="219" customFormat="1" ht="16.5" thickBot="1">
      <c r="A7" s="227" t="s">
        <v>418</v>
      </c>
      <c r="B7" s="227" t="s">
        <v>419</v>
      </c>
      <c r="C7" s="227" t="s">
        <v>110</v>
      </c>
      <c r="D7" s="227" t="s">
        <v>420</v>
      </c>
      <c r="E7" s="227" t="s">
        <v>421</v>
      </c>
      <c r="F7" s="227" t="s">
        <v>113</v>
      </c>
      <c r="G7" s="227" t="s">
        <v>114</v>
      </c>
      <c r="H7" s="227" t="s">
        <v>115</v>
      </c>
      <c r="I7" s="227" t="s">
        <v>116</v>
      </c>
      <c r="J7" s="227" t="s">
        <v>117</v>
      </c>
      <c r="K7" s="227" t="s">
        <v>118</v>
      </c>
      <c r="L7" s="227" t="s">
        <v>422</v>
      </c>
      <c r="M7" s="228" t="s">
        <v>423</v>
      </c>
      <c r="N7" s="229" t="s">
        <v>120</v>
      </c>
      <c r="O7" s="230" t="s">
        <v>121</v>
      </c>
      <c r="P7" s="231" t="s">
        <v>122</v>
      </c>
    </row>
    <row r="8" spans="1:16" s="214" customFormat="1" ht="19.5" customHeight="1">
      <c r="A8" s="266">
        <v>1</v>
      </c>
      <c r="B8" s="233" t="s">
        <v>84</v>
      </c>
      <c r="C8" s="234">
        <v>2001</v>
      </c>
      <c r="D8" s="234" t="s">
        <v>211</v>
      </c>
      <c r="E8" s="235" t="s">
        <v>23</v>
      </c>
      <c r="F8" s="48">
        <v>6.0185185185185897E-3</v>
      </c>
      <c r="G8" s="267">
        <v>2.0185185185185184E-2</v>
      </c>
      <c r="H8" s="49">
        <v>0</v>
      </c>
      <c r="I8" s="49">
        <v>0</v>
      </c>
      <c r="J8" s="50">
        <f t="shared" ref="J8:J44" si="0">SUM(G8-F8)</f>
        <v>1.4166666666666595E-2</v>
      </c>
      <c r="K8" s="51">
        <v>0</v>
      </c>
      <c r="L8" s="98"/>
      <c r="M8" s="148">
        <v>100</v>
      </c>
      <c r="N8" s="229"/>
      <c r="O8" s="230">
        <v>100</v>
      </c>
      <c r="P8" s="268"/>
    </row>
    <row r="9" spans="1:16" s="214" customFormat="1" ht="19.5" customHeight="1">
      <c r="A9" s="269">
        <v>2</v>
      </c>
      <c r="B9" s="239" t="s">
        <v>61</v>
      </c>
      <c r="C9" s="240">
        <v>2001</v>
      </c>
      <c r="D9" s="240" t="s">
        <v>211</v>
      </c>
      <c r="E9" s="241" t="s">
        <v>207</v>
      </c>
      <c r="F9" s="59">
        <v>1.85185185185185E-3</v>
      </c>
      <c r="G9" s="59">
        <v>1.6932870370370369E-2</v>
      </c>
      <c r="H9" s="60">
        <v>1</v>
      </c>
      <c r="I9" s="60">
        <v>2</v>
      </c>
      <c r="J9" s="61">
        <f t="shared" si="0"/>
        <v>1.508101851851852E-2</v>
      </c>
      <c r="K9" s="62">
        <f>SUM(J9-$J$8)</f>
        <v>9.1435185185192482E-4</v>
      </c>
      <c r="L9" s="98"/>
      <c r="M9" s="148">
        <f>+(2*$J$8-J9)*100/$J$8</f>
        <v>93.545751633986384</v>
      </c>
      <c r="N9" s="148"/>
      <c r="O9" s="230">
        <f>+(2*$J$8-J9)*100/$J$8</f>
        <v>93.545751633986384</v>
      </c>
      <c r="P9" s="268"/>
    </row>
    <row r="10" spans="1:16" s="214" customFormat="1" ht="19.5" customHeight="1">
      <c r="A10" s="269">
        <v>3</v>
      </c>
      <c r="B10" s="239" t="s">
        <v>142</v>
      </c>
      <c r="C10" s="240">
        <v>2002</v>
      </c>
      <c r="D10" s="240" t="s">
        <v>211</v>
      </c>
      <c r="E10" s="241" t="s">
        <v>207</v>
      </c>
      <c r="F10" s="59">
        <v>1.1574074074074099E-3</v>
      </c>
      <c r="G10" s="59">
        <v>1.6412037037037037E-2</v>
      </c>
      <c r="H10" s="60">
        <v>1</v>
      </c>
      <c r="I10" s="60">
        <v>1</v>
      </c>
      <c r="J10" s="61">
        <f t="shared" si="0"/>
        <v>1.5254629629629628E-2</v>
      </c>
      <c r="K10" s="62">
        <f>SUM(J10-$J$8)</f>
        <v>1.0879629629630336E-3</v>
      </c>
      <c r="L10" s="98"/>
      <c r="M10" s="148">
        <f t="shared" ref="M10:M44" si="1">+(2*$J$8-J10)*100/$J$8</f>
        <v>92.320261437907959</v>
      </c>
      <c r="N10" s="148"/>
      <c r="O10" s="230">
        <f t="shared" ref="O10:O43" si="2">+(2*$J$8-J10)*100/$J$8</f>
        <v>92.320261437907959</v>
      </c>
      <c r="P10" s="268"/>
    </row>
    <row r="11" spans="1:16" s="214" customFormat="1" ht="19.5" customHeight="1">
      <c r="A11" s="269">
        <v>4</v>
      </c>
      <c r="B11" s="239" t="s">
        <v>138</v>
      </c>
      <c r="C11" s="240">
        <v>2002</v>
      </c>
      <c r="D11" s="240" t="s">
        <v>211</v>
      </c>
      <c r="E11" s="241" t="s">
        <v>206</v>
      </c>
      <c r="F11" s="59">
        <v>5.0925925925926303E-3</v>
      </c>
      <c r="G11" s="270">
        <v>2.0370370370370369E-2</v>
      </c>
      <c r="H11" s="60">
        <v>0</v>
      </c>
      <c r="I11" s="60">
        <v>0</v>
      </c>
      <c r="J11" s="61">
        <f t="shared" si="0"/>
        <v>1.5277777777777737E-2</v>
      </c>
      <c r="K11" s="62">
        <f>SUM(J11-$J$8)</f>
        <v>1.1111111111111426E-3</v>
      </c>
      <c r="L11" s="98"/>
      <c r="M11" s="148">
        <f t="shared" si="1"/>
        <v>92.156862745097769</v>
      </c>
      <c r="N11" s="148"/>
      <c r="O11" s="230">
        <f t="shared" si="2"/>
        <v>92.156862745097769</v>
      </c>
      <c r="P11" s="268"/>
    </row>
    <row r="12" spans="1:16" s="214" customFormat="1" ht="19.5" customHeight="1">
      <c r="A12" s="269">
        <v>5</v>
      </c>
      <c r="B12" s="239" t="s">
        <v>53</v>
      </c>
      <c r="C12" s="240">
        <v>2000</v>
      </c>
      <c r="D12" s="240" t="s">
        <v>205</v>
      </c>
      <c r="E12" s="241" t="s">
        <v>207</v>
      </c>
      <c r="F12" s="59">
        <v>4.6296296296296293E-4</v>
      </c>
      <c r="G12" s="59">
        <v>1.5972222222222224E-2</v>
      </c>
      <c r="H12" s="60">
        <v>2</v>
      </c>
      <c r="I12" s="60">
        <v>1</v>
      </c>
      <c r="J12" s="61">
        <f t="shared" si="0"/>
        <v>1.5509259259259261E-2</v>
      </c>
      <c r="K12" s="62">
        <f t="shared" ref="K12:K44" si="3">SUM(J12-$J$8)</f>
        <v>1.342592592592666E-3</v>
      </c>
      <c r="L12" s="98"/>
      <c r="M12" s="148">
        <f t="shared" si="1"/>
        <v>90.522875816992894</v>
      </c>
      <c r="N12" s="148">
        <v>100</v>
      </c>
      <c r="O12" s="230"/>
      <c r="P12" s="268"/>
    </row>
    <row r="13" spans="1:16" s="214" customFormat="1" ht="19.5" customHeight="1">
      <c r="A13" s="269">
        <v>6</v>
      </c>
      <c r="B13" s="239" t="s">
        <v>85</v>
      </c>
      <c r="C13" s="240">
        <v>2001</v>
      </c>
      <c r="D13" s="240" t="s">
        <v>211</v>
      </c>
      <c r="E13" s="241" t="s">
        <v>207</v>
      </c>
      <c r="F13" s="59">
        <v>3.9351851851851796E-3</v>
      </c>
      <c r="G13" s="270">
        <v>1.9490740740740743E-2</v>
      </c>
      <c r="H13" s="60">
        <v>2</v>
      </c>
      <c r="I13" s="60">
        <v>1</v>
      </c>
      <c r="J13" s="61">
        <f t="shared" si="0"/>
        <v>1.5555555555555562E-2</v>
      </c>
      <c r="K13" s="62">
        <f t="shared" si="3"/>
        <v>1.3888888888889672E-3</v>
      </c>
      <c r="L13" s="98"/>
      <c r="M13" s="148">
        <f t="shared" si="1"/>
        <v>90.196078431371944</v>
      </c>
      <c r="N13" s="229"/>
      <c r="O13" s="230">
        <f t="shared" si="2"/>
        <v>90.196078431371944</v>
      </c>
      <c r="P13" s="268"/>
    </row>
    <row r="14" spans="1:16" s="214" customFormat="1" ht="19.5" customHeight="1">
      <c r="A14" s="269">
        <v>7</v>
      </c>
      <c r="B14" s="239" t="s">
        <v>94</v>
      </c>
      <c r="C14" s="240">
        <v>2002</v>
      </c>
      <c r="D14" s="240" t="s">
        <v>211</v>
      </c>
      <c r="E14" s="241" t="s">
        <v>206</v>
      </c>
      <c r="F14" s="59">
        <v>6.2500000000000801E-3</v>
      </c>
      <c r="G14" s="270">
        <v>2.193287037037037E-2</v>
      </c>
      <c r="H14" s="60">
        <v>0</v>
      </c>
      <c r="I14" s="60">
        <v>2</v>
      </c>
      <c r="J14" s="61">
        <f t="shared" si="0"/>
        <v>1.5682870370370292E-2</v>
      </c>
      <c r="K14" s="62">
        <f t="shared" si="3"/>
        <v>1.5162037037036967E-3</v>
      </c>
      <c r="L14" s="98"/>
      <c r="M14" s="148">
        <f t="shared" si="1"/>
        <v>89.297385620915023</v>
      </c>
      <c r="N14" s="148"/>
      <c r="O14" s="230">
        <f t="shared" si="2"/>
        <v>89.297385620915023</v>
      </c>
      <c r="P14" s="268"/>
    </row>
    <row r="15" spans="1:16" s="214" customFormat="1" ht="19.5" customHeight="1">
      <c r="A15" s="269">
        <v>8</v>
      </c>
      <c r="B15" s="239" t="s">
        <v>208</v>
      </c>
      <c r="C15" s="240">
        <v>2000</v>
      </c>
      <c r="D15" s="240" t="s">
        <v>205</v>
      </c>
      <c r="E15" s="241" t="s">
        <v>207</v>
      </c>
      <c r="F15" s="59">
        <v>2.7777777777777801E-3</v>
      </c>
      <c r="G15" s="270">
        <v>1.8483796296296297E-2</v>
      </c>
      <c r="H15" s="60">
        <v>2</v>
      </c>
      <c r="I15" s="60">
        <v>0</v>
      </c>
      <c r="J15" s="61">
        <f t="shared" si="0"/>
        <v>1.5706018518518515E-2</v>
      </c>
      <c r="K15" s="62">
        <f t="shared" si="3"/>
        <v>1.5393518518519202E-3</v>
      </c>
      <c r="L15" s="98"/>
      <c r="M15" s="148">
        <f t="shared" si="1"/>
        <v>89.133986928104036</v>
      </c>
      <c r="N15" s="148">
        <f>+(2*$J$12-J15)*100/$J$12</f>
        <v>98.73134328358212</v>
      </c>
      <c r="O15" s="230"/>
      <c r="P15" s="237"/>
    </row>
    <row r="16" spans="1:16" s="214" customFormat="1" ht="19.5" customHeight="1">
      <c r="A16" s="269">
        <v>9</v>
      </c>
      <c r="B16" s="239" t="s">
        <v>147</v>
      </c>
      <c r="C16" s="240">
        <v>2002</v>
      </c>
      <c r="D16" s="240" t="s">
        <v>211</v>
      </c>
      <c r="E16" s="241" t="s">
        <v>206</v>
      </c>
      <c r="F16" s="59">
        <v>4.3981481481481502E-3</v>
      </c>
      <c r="G16" s="270">
        <v>2.011574074074074E-2</v>
      </c>
      <c r="H16" s="60">
        <v>0</v>
      </c>
      <c r="I16" s="60">
        <v>2</v>
      </c>
      <c r="J16" s="61">
        <f t="shared" si="0"/>
        <v>1.5717592592592589E-2</v>
      </c>
      <c r="K16" s="62">
        <f t="shared" si="3"/>
        <v>1.5509259259259937E-3</v>
      </c>
      <c r="L16" s="98"/>
      <c r="M16" s="148">
        <f t="shared" si="1"/>
        <v>89.05228758169882</v>
      </c>
      <c r="N16" s="229"/>
      <c r="O16" s="230">
        <f t="shared" si="2"/>
        <v>89.05228758169882</v>
      </c>
      <c r="P16" s="268"/>
    </row>
    <row r="17" spans="1:16" s="214" customFormat="1" ht="19.5" customHeight="1">
      <c r="A17" s="269">
        <v>10</v>
      </c>
      <c r="B17" s="271" t="s">
        <v>338</v>
      </c>
      <c r="C17" s="240">
        <v>2000</v>
      </c>
      <c r="D17" s="240" t="s">
        <v>205</v>
      </c>
      <c r="E17" s="241" t="s">
        <v>207</v>
      </c>
      <c r="F17" s="59">
        <v>4.8611111111111398E-3</v>
      </c>
      <c r="G17" s="270">
        <v>2.0775462962962964E-2</v>
      </c>
      <c r="H17" s="60">
        <v>1</v>
      </c>
      <c r="I17" s="60">
        <v>2</v>
      </c>
      <c r="J17" s="61">
        <f t="shared" si="0"/>
        <v>1.5914351851851825E-2</v>
      </c>
      <c r="K17" s="62">
        <f t="shared" si="3"/>
        <v>1.7476851851852306E-3</v>
      </c>
      <c r="L17" s="98"/>
      <c r="M17" s="148">
        <f t="shared" si="1"/>
        <v>87.663398692810077</v>
      </c>
      <c r="N17" s="148">
        <f>+(2*$J$12-J17)*100/$J$12</f>
        <v>97.388059701492722</v>
      </c>
      <c r="O17" s="230"/>
      <c r="P17" s="249"/>
    </row>
    <row r="18" spans="1:16" s="214" customFormat="1" ht="19.5" customHeight="1">
      <c r="A18" s="269">
        <v>11</v>
      </c>
      <c r="B18" s="239" t="s">
        <v>136</v>
      </c>
      <c r="C18" s="240">
        <v>2001</v>
      </c>
      <c r="D18" s="240" t="s">
        <v>211</v>
      </c>
      <c r="E18" s="241" t="s">
        <v>207</v>
      </c>
      <c r="F18" s="59">
        <v>1.38888888888889E-3</v>
      </c>
      <c r="G18" s="59">
        <v>1.7430555555555557E-2</v>
      </c>
      <c r="H18" s="60">
        <v>0</v>
      </c>
      <c r="I18" s="60">
        <v>4</v>
      </c>
      <c r="J18" s="61">
        <f t="shared" si="0"/>
        <v>1.6041666666666666E-2</v>
      </c>
      <c r="K18" s="62">
        <f t="shared" si="3"/>
        <v>1.8750000000000711E-3</v>
      </c>
      <c r="L18" s="98"/>
      <c r="M18" s="148">
        <f t="shared" si="1"/>
        <v>86.764705882352374</v>
      </c>
      <c r="N18" s="148"/>
      <c r="O18" s="230">
        <f t="shared" si="2"/>
        <v>86.764705882352374</v>
      </c>
      <c r="P18" s="268"/>
    </row>
    <row r="19" spans="1:16" s="214" customFormat="1" ht="19.5" customHeight="1">
      <c r="A19" s="269">
        <v>12</v>
      </c>
      <c r="B19" s="239" t="s">
        <v>86</v>
      </c>
      <c r="C19" s="240">
        <v>2002</v>
      </c>
      <c r="D19" s="240" t="s">
        <v>211</v>
      </c>
      <c r="E19" s="241" t="s">
        <v>206</v>
      </c>
      <c r="F19" s="59">
        <v>6.4814814814815698E-3</v>
      </c>
      <c r="G19" s="270">
        <v>2.2592592592592591E-2</v>
      </c>
      <c r="H19" s="60">
        <v>1</v>
      </c>
      <c r="I19" s="60">
        <v>1</v>
      </c>
      <c r="J19" s="61">
        <f t="shared" si="0"/>
        <v>1.6111111111111021E-2</v>
      </c>
      <c r="K19" s="62">
        <f t="shared" si="3"/>
        <v>1.9444444444444257E-3</v>
      </c>
      <c r="L19" s="98"/>
      <c r="M19" s="148">
        <f t="shared" si="1"/>
        <v>86.274509803921632</v>
      </c>
      <c r="N19" s="148"/>
      <c r="O19" s="230">
        <f t="shared" si="2"/>
        <v>86.274509803921632</v>
      </c>
      <c r="P19" s="268"/>
    </row>
    <row r="20" spans="1:16" s="214" customFormat="1" ht="19.5" customHeight="1">
      <c r="A20" s="269">
        <v>13</v>
      </c>
      <c r="B20" s="239" t="s">
        <v>132</v>
      </c>
      <c r="C20" s="240">
        <v>2002</v>
      </c>
      <c r="D20" s="240" t="s">
        <v>211</v>
      </c>
      <c r="E20" s="241" t="s">
        <v>22</v>
      </c>
      <c r="F20" s="59">
        <v>2.0833333333333298E-3</v>
      </c>
      <c r="G20" s="270">
        <v>1.8217592592592594E-2</v>
      </c>
      <c r="H20" s="60">
        <v>1</v>
      </c>
      <c r="I20" s="60">
        <v>1</v>
      </c>
      <c r="J20" s="61">
        <f t="shared" si="0"/>
        <v>1.6134259259259265E-2</v>
      </c>
      <c r="K20" s="62">
        <f t="shared" si="3"/>
        <v>1.96759259259267E-3</v>
      </c>
      <c r="L20" s="98"/>
      <c r="M20" s="148">
        <f t="shared" si="1"/>
        <v>86.111111111110503</v>
      </c>
      <c r="N20" s="148"/>
      <c r="O20" s="230">
        <f t="shared" si="2"/>
        <v>86.111111111110503</v>
      </c>
      <c r="P20" s="272"/>
    </row>
    <row r="21" spans="1:16" s="214" customFormat="1" ht="19.5" customHeight="1">
      <c r="A21" s="269">
        <v>14</v>
      </c>
      <c r="B21" s="239" t="s">
        <v>60</v>
      </c>
      <c r="C21" s="240">
        <v>2001</v>
      </c>
      <c r="D21" s="240" t="s">
        <v>211</v>
      </c>
      <c r="E21" s="241" t="s">
        <v>206</v>
      </c>
      <c r="F21" s="59">
        <v>3.2407407407407402E-3</v>
      </c>
      <c r="G21" s="270">
        <v>1.9479166666666669E-2</v>
      </c>
      <c r="H21" s="60">
        <v>2</v>
      </c>
      <c r="I21" s="60">
        <v>1</v>
      </c>
      <c r="J21" s="61">
        <f t="shared" si="0"/>
        <v>1.6238425925925927E-2</v>
      </c>
      <c r="K21" s="62">
        <f t="shared" si="3"/>
        <v>2.0717592592593322E-3</v>
      </c>
      <c r="L21" s="98"/>
      <c r="M21" s="148">
        <f t="shared" si="1"/>
        <v>85.375816993463459</v>
      </c>
      <c r="N21" s="247"/>
      <c r="O21" s="230">
        <f t="shared" si="2"/>
        <v>85.375816993463459</v>
      </c>
      <c r="P21" s="249"/>
    </row>
    <row r="22" spans="1:16" s="214" customFormat="1" ht="19.5" customHeight="1">
      <c r="A22" s="269">
        <v>15</v>
      </c>
      <c r="B22" s="239" t="s">
        <v>69</v>
      </c>
      <c r="C22" s="240">
        <v>2001</v>
      </c>
      <c r="D22" s="240" t="s">
        <v>211</v>
      </c>
      <c r="E22" s="241" t="s">
        <v>206</v>
      </c>
      <c r="F22" s="59">
        <v>5.7870370370371E-3</v>
      </c>
      <c r="G22" s="270">
        <v>2.2199074074074076E-2</v>
      </c>
      <c r="H22" s="60">
        <v>2</v>
      </c>
      <c r="I22" s="60">
        <v>2</v>
      </c>
      <c r="J22" s="61">
        <f t="shared" si="0"/>
        <v>1.6412037037036975E-2</v>
      </c>
      <c r="K22" s="62">
        <f t="shared" si="3"/>
        <v>2.2453703703703802E-3</v>
      </c>
      <c r="L22" s="98"/>
      <c r="M22" s="148">
        <f t="shared" si="1"/>
        <v>84.150326797385475</v>
      </c>
      <c r="N22" s="229"/>
      <c r="O22" s="230">
        <f t="shared" si="2"/>
        <v>84.150326797385475</v>
      </c>
      <c r="P22" s="249"/>
    </row>
    <row r="23" spans="1:16" s="214" customFormat="1" ht="19.5" customHeight="1">
      <c r="A23" s="269">
        <v>16</v>
      </c>
      <c r="B23" s="239" t="s">
        <v>145</v>
      </c>
      <c r="C23" s="240">
        <v>2003</v>
      </c>
      <c r="D23" s="240" t="s">
        <v>213</v>
      </c>
      <c r="E23" s="241" t="s">
        <v>207</v>
      </c>
      <c r="F23" s="59">
        <v>8.5648148148149798E-3</v>
      </c>
      <c r="G23" s="270">
        <v>2.5011574074074075E-2</v>
      </c>
      <c r="H23" s="60">
        <v>2</v>
      </c>
      <c r="I23" s="60">
        <v>2</v>
      </c>
      <c r="J23" s="61">
        <f t="shared" si="0"/>
        <v>1.6446759259259095E-2</v>
      </c>
      <c r="K23" s="62">
        <f t="shared" si="3"/>
        <v>2.2800925925925003E-3</v>
      </c>
      <c r="L23" s="98"/>
      <c r="M23" s="148">
        <f t="shared" si="1"/>
        <v>83.905228758170509</v>
      </c>
      <c r="N23" s="229"/>
      <c r="O23" s="230"/>
      <c r="P23" s="237">
        <v>100</v>
      </c>
    </row>
    <row r="24" spans="1:16" s="214" customFormat="1" ht="19.5" customHeight="1">
      <c r="A24" s="269">
        <v>17</v>
      </c>
      <c r="B24" s="239" t="s">
        <v>218</v>
      </c>
      <c r="C24" s="240">
        <v>2003</v>
      </c>
      <c r="D24" s="240" t="s">
        <v>213</v>
      </c>
      <c r="E24" s="241" t="s">
        <v>23</v>
      </c>
      <c r="F24" s="59">
        <v>8.1018518518520006E-3</v>
      </c>
      <c r="G24" s="270">
        <v>2.4594907407407409E-2</v>
      </c>
      <c r="H24" s="60">
        <v>2</v>
      </c>
      <c r="I24" s="60">
        <v>2</v>
      </c>
      <c r="J24" s="61">
        <f t="shared" si="0"/>
        <v>1.6493055555555407E-2</v>
      </c>
      <c r="K24" s="62">
        <f t="shared" si="3"/>
        <v>2.3263888888888119E-3</v>
      </c>
      <c r="L24" s="98"/>
      <c r="M24" s="148">
        <f t="shared" si="1"/>
        <v>83.578431372549488</v>
      </c>
      <c r="N24" s="229"/>
      <c r="O24" s="230"/>
      <c r="P24" s="249">
        <f>+(2*$J$23-J24)*100/$J$23</f>
        <v>99.718508092892236</v>
      </c>
    </row>
    <row r="25" spans="1:16" s="214" customFormat="1" ht="19.5" customHeight="1">
      <c r="A25" s="269">
        <v>18</v>
      </c>
      <c r="B25" s="239" t="s">
        <v>146</v>
      </c>
      <c r="C25" s="240">
        <v>2003</v>
      </c>
      <c r="D25" s="240" t="s">
        <v>213</v>
      </c>
      <c r="E25" s="241" t="s">
        <v>207</v>
      </c>
      <c r="F25" s="59">
        <v>2.5462962962963E-3</v>
      </c>
      <c r="G25" s="59">
        <v>1.9050925925925926E-2</v>
      </c>
      <c r="H25" s="60">
        <v>1</v>
      </c>
      <c r="I25" s="60">
        <v>4</v>
      </c>
      <c r="J25" s="61">
        <f t="shared" si="0"/>
        <v>1.6504629629629626E-2</v>
      </c>
      <c r="K25" s="62">
        <f t="shared" si="3"/>
        <v>2.3379629629630312E-3</v>
      </c>
      <c r="L25" s="98"/>
      <c r="M25" s="148">
        <f t="shared" si="1"/>
        <v>83.496732026143235</v>
      </c>
      <c r="N25" s="229"/>
      <c r="O25" s="230"/>
      <c r="P25" s="249">
        <f t="shared" ref="P25:P29" si="4">+(2*$J$23-J25)*100/$J$23</f>
        <v>99.648135116114432</v>
      </c>
    </row>
    <row r="26" spans="1:16" s="251" customFormat="1" ht="19.5" customHeight="1">
      <c r="A26" s="269">
        <v>19</v>
      </c>
      <c r="B26" s="239" t="s">
        <v>143</v>
      </c>
      <c r="C26" s="240">
        <v>2003</v>
      </c>
      <c r="D26" s="240" t="s">
        <v>213</v>
      </c>
      <c r="E26" s="241" t="s">
        <v>206</v>
      </c>
      <c r="F26" s="59">
        <v>4.6296296296296502E-3</v>
      </c>
      <c r="G26" s="270">
        <v>2.1157407407407406E-2</v>
      </c>
      <c r="H26" s="60">
        <v>2</v>
      </c>
      <c r="I26" s="60">
        <v>2</v>
      </c>
      <c r="J26" s="61">
        <f t="shared" si="0"/>
        <v>1.6527777777777756E-2</v>
      </c>
      <c r="K26" s="62">
        <f t="shared" si="3"/>
        <v>2.361111111111161E-3</v>
      </c>
      <c r="L26" s="98"/>
      <c r="M26" s="148">
        <f t="shared" si="1"/>
        <v>83.333333333332902</v>
      </c>
      <c r="N26" s="250"/>
      <c r="O26" s="230"/>
      <c r="P26" s="249">
        <f t="shared" si="4"/>
        <v>99.507389162560713</v>
      </c>
    </row>
    <row r="27" spans="1:16" s="252" customFormat="1" ht="19.5" customHeight="1">
      <c r="A27" s="269">
        <v>20</v>
      </c>
      <c r="B27" s="239" t="s">
        <v>141</v>
      </c>
      <c r="C27" s="240">
        <v>2003</v>
      </c>
      <c r="D27" s="240" t="s">
        <v>213</v>
      </c>
      <c r="E27" s="241" t="s">
        <v>206</v>
      </c>
      <c r="F27" s="59">
        <v>8.3333333333334893E-3</v>
      </c>
      <c r="G27" s="270">
        <v>2.4930555555555553E-2</v>
      </c>
      <c r="H27" s="60">
        <v>3</v>
      </c>
      <c r="I27" s="60">
        <v>2</v>
      </c>
      <c r="J27" s="61">
        <f t="shared" si="0"/>
        <v>1.6597222222222062E-2</v>
      </c>
      <c r="K27" s="62">
        <f t="shared" si="3"/>
        <v>2.4305555555554671E-3</v>
      </c>
      <c r="L27" s="98"/>
      <c r="M27" s="148">
        <f t="shared" si="1"/>
        <v>82.843137254902487</v>
      </c>
      <c r="N27" s="253"/>
      <c r="O27" s="230"/>
      <c r="P27" s="249">
        <f t="shared" si="4"/>
        <v>99.085151301900041</v>
      </c>
    </row>
    <row r="28" spans="1:16" s="252" customFormat="1" ht="19.5" customHeight="1">
      <c r="A28" s="269">
        <v>21</v>
      </c>
      <c r="B28" s="239" t="s">
        <v>222</v>
      </c>
      <c r="C28" s="240">
        <v>2003</v>
      </c>
      <c r="D28" s="240" t="s">
        <v>213</v>
      </c>
      <c r="E28" s="241" t="s">
        <v>206</v>
      </c>
      <c r="F28" s="59">
        <v>3.0092592592592601E-3</v>
      </c>
      <c r="G28" s="270">
        <v>1.9652777777777779E-2</v>
      </c>
      <c r="H28" s="60">
        <v>1</v>
      </c>
      <c r="I28" s="60">
        <v>4</v>
      </c>
      <c r="J28" s="61">
        <f t="shared" si="0"/>
        <v>1.6643518518518519E-2</v>
      </c>
      <c r="K28" s="62">
        <f t="shared" si="3"/>
        <v>2.4768518518519245E-3</v>
      </c>
      <c r="L28" s="98"/>
      <c r="M28" s="148">
        <f t="shared" si="1"/>
        <v>82.516339869280444</v>
      </c>
      <c r="N28" s="253"/>
      <c r="O28" s="230"/>
      <c r="P28" s="249">
        <f t="shared" si="4"/>
        <v>98.803659394791381</v>
      </c>
    </row>
    <row r="29" spans="1:16" s="252" customFormat="1" ht="19.5" customHeight="1">
      <c r="A29" s="269" t="s">
        <v>433</v>
      </c>
      <c r="B29" s="239" t="s">
        <v>148</v>
      </c>
      <c r="C29" s="240">
        <v>2003</v>
      </c>
      <c r="D29" s="240" t="s">
        <v>213</v>
      </c>
      <c r="E29" s="241" t="s">
        <v>207</v>
      </c>
      <c r="F29" s="59">
        <v>5.5555555555556104E-3</v>
      </c>
      <c r="G29" s="270">
        <v>2.2337962962962962E-2</v>
      </c>
      <c r="H29" s="60">
        <v>4</v>
      </c>
      <c r="I29" s="60">
        <v>2</v>
      </c>
      <c r="J29" s="61">
        <f t="shared" si="0"/>
        <v>1.678240740740735E-2</v>
      </c>
      <c r="K29" s="62">
        <f t="shared" si="3"/>
        <v>2.6157407407407553E-3</v>
      </c>
      <c r="L29" s="98"/>
      <c r="M29" s="148">
        <f t="shared" si="1"/>
        <v>81.535947712418107</v>
      </c>
      <c r="N29" s="253"/>
      <c r="O29" s="230"/>
      <c r="P29" s="249">
        <f t="shared" si="4"/>
        <v>97.959183673468715</v>
      </c>
    </row>
    <row r="30" spans="1:16" s="252" customFormat="1" ht="19.5" customHeight="1">
      <c r="A30" s="269" t="s">
        <v>433</v>
      </c>
      <c r="B30" s="239" t="s">
        <v>99</v>
      </c>
      <c r="C30" s="240">
        <v>2002</v>
      </c>
      <c r="D30" s="240" t="s">
        <v>211</v>
      </c>
      <c r="E30" s="241" t="s">
        <v>207</v>
      </c>
      <c r="F30" s="59">
        <v>3.4722222222222199E-3</v>
      </c>
      <c r="G30" s="59">
        <v>2.0254629629629629E-2</v>
      </c>
      <c r="H30" s="60">
        <v>2</v>
      </c>
      <c r="I30" s="60">
        <v>2</v>
      </c>
      <c r="J30" s="61">
        <f t="shared" si="0"/>
        <v>1.6782407407407409E-2</v>
      </c>
      <c r="K30" s="62">
        <f t="shared" si="3"/>
        <v>2.6157407407408143E-3</v>
      </c>
      <c r="L30" s="98"/>
      <c r="M30" s="148">
        <f t="shared" si="1"/>
        <v>81.535947712417695</v>
      </c>
      <c r="N30" s="249"/>
      <c r="O30" s="230">
        <f t="shared" si="2"/>
        <v>81.535947712417695</v>
      </c>
      <c r="P30" s="237"/>
    </row>
    <row r="31" spans="1:16" s="252" customFormat="1" ht="19.5" customHeight="1">
      <c r="A31" s="269">
        <v>24</v>
      </c>
      <c r="B31" s="239" t="s">
        <v>144</v>
      </c>
      <c r="C31" s="240">
        <v>2003</v>
      </c>
      <c r="D31" s="240" t="s">
        <v>213</v>
      </c>
      <c r="E31" s="241" t="s">
        <v>207</v>
      </c>
      <c r="F31" s="59">
        <v>6.9444444444445499E-3</v>
      </c>
      <c r="G31" s="270">
        <v>2.3831018518518519E-2</v>
      </c>
      <c r="H31" s="60">
        <v>1</v>
      </c>
      <c r="I31" s="60">
        <v>3</v>
      </c>
      <c r="J31" s="61">
        <f t="shared" si="0"/>
        <v>1.6886574074073971E-2</v>
      </c>
      <c r="K31" s="62">
        <f t="shared" si="3"/>
        <v>2.7199074074073758E-3</v>
      </c>
      <c r="L31" s="98"/>
      <c r="M31" s="148">
        <f t="shared" si="1"/>
        <v>80.800653594771362</v>
      </c>
      <c r="N31" s="249"/>
      <c r="O31" s="230"/>
      <c r="P31" s="249">
        <f>+(2*$J$23-J31)*100/$J$23</f>
        <v>97.325826882476733</v>
      </c>
    </row>
    <row r="32" spans="1:16" s="252" customFormat="1" ht="19.5" customHeight="1">
      <c r="A32" s="269">
        <v>25</v>
      </c>
      <c r="B32" s="239" t="s">
        <v>71</v>
      </c>
      <c r="C32" s="240">
        <v>2001</v>
      </c>
      <c r="D32" s="240" t="s">
        <v>211</v>
      </c>
      <c r="E32" s="241" t="s">
        <v>209</v>
      </c>
      <c r="F32" s="59">
        <v>5.3240740740741199E-3</v>
      </c>
      <c r="G32" s="273">
        <v>2.2268518518518521E-2</v>
      </c>
      <c r="H32" s="126">
        <v>0</v>
      </c>
      <c r="I32" s="126">
        <v>3</v>
      </c>
      <c r="J32" s="256">
        <f t="shared" si="0"/>
        <v>1.6944444444444401E-2</v>
      </c>
      <c r="K32" s="62">
        <f t="shared" si="3"/>
        <v>2.7777777777778061E-3</v>
      </c>
      <c r="L32" s="98"/>
      <c r="M32" s="148">
        <f t="shared" si="1"/>
        <v>80.392156862744798</v>
      </c>
      <c r="N32" s="253"/>
      <c r="O32" s="230">
        <f t="shared" si="2"/>
        <v>80.392156862744798</v>
      </c>
      <c r="P32" s="237"/>
    </row>
    <row r="33" spans="1:16" s="252" customFormat="1" ht="19.5" customHeight="1">
      <c r="A33" s="269">
        <v>26</v>
      </c>
      <c r="B33" s="239" t="s">
        <v>214</v>
      </c>
      <c r="C33" s="240">
        <v>2003</v>
      </c>
      <c r="D33" s="240" t="s">
        <v>213</v>
      </c>
      <c r="E33" s="241" t="s">
        <v>206</v>
      </c>
      <c r="F33" s="59">
        <v>7.8703703703705101E-3</v>
      </c>
      <c r="G33" s="270">
        <v>2.4849537037037035E-2</v>
      </c>
      <c r="H33" s="60">
        <v>2</v>
      </c>
      <c r="I33" s="60">
        <v>2</v>
      </c>
      <c r="J33" s="61">
        <f t="shared" si="0"/>
        <v>1.6979166666666524E-2</v>
      </c>
      <c r="K33" s="62">
        <f t="shared" si="3"/>
        <v>2.8124999999999296E-3</v>
      </c>
      <c r="L33" s="98"/>
      <c r="M33" s="148">
        <f t="shared" si="1"/>
        <v>80.147058823529804</v>
      </c>
      <c r="N33" s="253"/>
      <c r="O33" s="230"/>
      <c r="P33" s="249">
        <f>+(2*$J$23-J33)*100/$J$23</f>
        <v>96.762843068261617</v>
      </c>
    </row>
    <row r="34" spans="1:16" s="252" customFormat="1" ht="19.5" customHeight="1">
      <c r="A34" s="269">
        <v>27</v>
      </c>
      <c r="B34" s="239" t="s">
        <v>52</v>
      </c>
      <c r="C34" s="240">
        <v>2000</v>
      </c>
      <c r="D34" s="240" t="s">
        <v>205</v>
      </c>
      <c r="E34" s="241" t="s">
        <v>207</v>
      </c>
      <c r="F34" s="59">
        <v>0</v>
      </c>
      <c r="G34" s="59">
        <v>1.7106481481481483E-2</v>
      </c>
      <c r="H34" s="60">
        <v>4</v>
      </c>
      <c r="I34" s="60">
        <v>4</v>
      </c>
      <c r="J34" s="61">
        <f t="shared" si="0"/>
        <v>1.7106481481481483E-2</v>
      </c>
      <c r="K34" s="62">
        <f t="shared" si="3"/>
        <v>2.9398148148148881E-3</v>
      </c>
      <c r="L34" s="98"/>
      <c r="M34" s="148">
        <f t="shared" si="1"/>
        <v>79.248366013071276</v>
      </c>
      <c r="N34" s="148">
        <f>+(2*$J$12-J34)*100/$J$12</f>
        <v>89.701492537313442</v>
      </c>
      <c r="O34" s="230"/>
      <c r="P34" s="237"/>
    </row>
    <row r="35" spans="1:16" s="252" customFormat="1" ht="19.5" customHeight="1">
      <c r="A35" s="269">
        <v>28</v>
      </c>
      <c r="B35" s="239" t="s">
        <v>140</v>
      </c>
      <c r="C35" s="240">
        <v>2002</v>
      </c>
      <c r="D35" s="240" t="s">
        <v>211</v>
      </c>
      <c r="E35" s="241" t="s">
        <v>22</v>
      </c>
      <c r="F35" s="59">
        <v>4.1666666666666701E-3</v>
      </c>
      <c r="G35" s="59">
        <v>2.1354166666666664E-2</v>
      </c>
      <c r="H35" s="60">
        <v>3</v>
      </c>
      <c r="I35" s="60">
        <v>2</v>
      </c>
      <c r="J35" s="61">
        <f t="shared" si="0"/>
        <v>1.7187499999999994E-2</v>
      </c>
      <c r="K35" s="62">
        <f t="shared" si="3"/>
        <v>3.0208333333333996E-3</v>
      </c>
      <c r="L35" s="98"/>
      <c r="M35" s="148">
        <f t="shared" si="1"/>
        <v>78.676470588234722</v>
      </c>
      <c r="N35" s="253"/>
      <c r="O35" s="230">
        <f t="shared" si="2"/>
        <v>78.676470588234722</v>
      </c>
      <c r="P35" s="249"/>
    </row>
    <row r="36" spans="1:16" s="252" customFormat="1" ht="19.5" customHeight="1">
      <c r="A36" s="269">
        <v>29</v>
      </c>
      <c r="B36" s="239" t="s">
        <v>139</v>
      </c>
      <c r="C36" s="240">
        <v>2001</v>
      </c>
      <c r="D36" s="240" t="s">
        <v>211</v>
      </c>
      <c r="E36" s="241" t="s">
        <v>23</v>
      </c>
      <c r="F36" s="59">
        <v>1.6203703703703701E-3</v>
      </c>
      <c r="G36" s="59">
        <v>1.8912037037037036E-2</v>
      </c>
      <c r="H36" s="60">
        <v>1</v>
      </c>
      <c r="I36" s="60">
        <v>3</v>
      </c>
      <c r="J36" s="61">
        <f t="shared" si="0"/>
        <v>1.7291666666666667E-2</v>
      </c>
      <c r="K36" s="62">
        <f t="shared" si="3"/>
        <v>3.1250000000000722E-3</v>
      </c>
      <c r="L36" s="98"/>
      <c r="M36" s="148">
        <f t="shared" si="1"/>
        <v>77.941176470587621</v>
      </c>
      <c r="N36" s="253"/>
      <c r="O36" s="230">
        <f t="shared" si="2"/>
        <v>77.941176470587621</v>
      </c>
      <c r="P36" s="237"/>
    </row>
    <row r="37" spans="1:16" s="252" customFormat="1" ht="19.5" customHeight="1">
      <c r="A37" s="269">
        <v>30</v>
      </c>
      <c r="B37" s="239" t="s">
        <v>26</v>
      </c>
      <c r="C37" s="240">
        <v>1999</v>
      </c>
      <c r="D37" s="240" t="s">
        <v>205</v>
      </c>
      <c r="E37" s="241" t="s">
        <v>206</v>
      </c>
      <c r="F37" s="59">
        <v>9.2592592592592596E-4</v>
      </c>
      <c r="G37" s="59">
        <v>1.8263888888888889E-2</v>
      </c>
      <c r="H37" s="60">
        <v>0</v>
      </c>
      <c r="I37" s="60">
        <v>4</v>
      </c>
      <c r="J37" s="61">
        <f t="shared" si="0"/>
        <v>1.7337962962962961E-2</v>
      </c>
      <c r="K37" s="62">
        <f t="shared" si="3"/>
        <v>3.1712962962963664E-3</v>
      </c>
      <c r="L37" s="98"/>
      <c r="M37" s="148">
        <f t="shared" si="1"/>
        <v>77.6143790849667</v>
      </c>
      <c r="N37" s="148">
        <f>+(2*$J$12-J37)*100/$J$12</f>
        <v>88.208955223880622</v>
      </c>
      <c r="O37" s="230"/>
      <c r="P37" s="237"/>
    </row>
    <row r="38" spans="1:16" s="252" customFormat="1" ht="19.5" customHeight="1">
      <c r="A38" s="269">
        <v>31</v>
      </c>
      <c r="B38" s="239" t="s">
        <v>137</v>
      </c>
      <c r="C38" s="240">
        <v>2002</v>
      </c>
      <c r="D38" s="240" t="s">
        <v>211</v>
      </c>
      <c r="E38" s="241" t="s">
        <v>206</v>
      </c>
      <c r="F38" s="59">
        <v>2.3148148148148099E-3</v>
      </c>
      <c r="G38" s="59">
        <v>1.9664351851851853E-2</v>
      </c>
      <c r="H38" s="60">
        <v>4</v>
      </c>
      <c r="I38" s="60">
        <v>3</v>
      </c>
      <c r="J38" s="61">
        <f t="shared" si="0"/>
        <v>1.7349537037037042E-2</v>
      </c>
      <c r="K38" s="62">
        <f t="shared" si="3"/>
        <v>3.182870370370447E-3</v>
      </c>
      <c r="L38" s="98"/>
      <c r="M38" s="148">
        <f t="shared" si="1"/>
        <v>77.532679738561441</v>
      </c>
      <c r="N38" s="253"/>
      <c r="O38" s="230">
        <f t="shared" si="2"/>
        <v>77.532679738561441</v>
      </c>
      <c r="P38" s="237"/>
    </row>
    <row r="39" spans="1:16" s="252" customFormat="1" ht="19.5" customHeight="1">
      <c r="A39" s="269">
        <v>32</v>
      </c>
      <c r="B39" s="239" t="s">
        <v>149</v>
      </c>
      <c r="C39" s="240">
        <v>2003</v>
      </c>
      <c r="D39" s="240" t="s">
        <v>213</v>
      </c>
      <c r="E39" s="241" t="s">
        <v>206</v>
      </c>
      <c r="F39" s="59">
        <v>7.1759259259260404E-3</v>
      </c>
      <c r="G39" s="270">
        <v>2.4710648148148148E-2</v>
      </c>
      <c r="H39" s="60">
        <v>3</v>
      </c>
      <c r="I39" s="60">
        <v>3</v>
      </c>
      <c r="J39" s="61">
        <f t="shared" si="0"/>
        <v>1.7534722222222108E-2</v>
      </c>
      <c r="K39" s="62">
        <f t="shared" si="3"/>
        <v>3.3680555555555131E-3</v>
      </c>
      <c r="L39" s="98"/>
      <c r="M39" s="148">
        <f t="shared" si="1"/>
        <v>76.225490196078624</v>
      </c>
      <c r="N39" s="253"/>
      <c r="O39" s="230"/>
      <c r="P39" s="249">
        <f>+(2*$J$23-J39)*100/$J$23</f>
        <v>93.384940182969373</v>
      </c>
    </row>
    <row r="40" spans="1:16" s="252" customFormat="1" ht="19.5" customHeight="1">
      <c r="A40" s="269">
        <v>33</v>
      </c>
      <c r="B40" s="239" t="s">
        <v>240</v>
      </c>
      <c r="C40" s="240">
        <v>2000</v>
      </c>
      <c r="D40" s="240" t="s">
        <v>205</v>
      </c>
      <c r="E40" s="241" t="s">
        <v>209</v>
      </c>
      <c r="F40" s="59">
        <v>2.3148148148148146E-4</v>
      </c>
      <c r="G40" s="59">
        <v>1.7812499999999998E-2</v>
      </c>
      <c r="H40" s="60">
        <v>0</v>
      </c>
      <c r="I40" s="60">
        <v>2</v>
      </c>
      <c r="J40" s="61">
        <f t="shared" si="0"/>
        <v>1.7581018518518517E-2</v>
      </c>
      <c r="K40" s="62">
        <f t="shared" si="3"/>
        <v>3.4143518518519218E-3</v>
      </c>
      <c r="L40" s="98"/>
      <c r="M40" s="148">
        <f t="shared" si="1"/>
        <v>75.898692810456893</v>
      </c>
      <c r="N40" s="148">
        <f>+(2*$J$12-J40)*100/$J$12</f>
        <v>86.641791044776141</v>
      </c>
      <c r="O40" s="230"/>
      <c r="P40" s="249"/>
    </row>
    <row r="41" spans="1:16" s="252" customFormat="1" ht="19.5" customHeight="1">
      <c r="A41" s="269">
        <v>34</v>
      </c>
      <c r="B41" s="239" t="s">
        <v>151</v>
      </c>
      <c r="C41" s="240">
        <v>2003</v>
      </c>
      <c r="D41" s="240" t="s">
        <v>213</v>
      </c>
      <c r="E41" s="241" t="s">
        <v>23</v>
      </c>
      <c r="F41" s="59">
        <v>7.6388888888890196E-3</v>
      </c>
      <c r="G41" s="274">
        <v>2.5243055555555557E-2</v>
      </c>
      <c r="H41" s="275">
        <v>0</v>
      </c>
      <c r="I41" s="275">
        <v>2</v>
      </c>
      <c r="J41" s="61">
        <f t="shared" si="0"/>
        <v>1.7604166666666539E-2</v>
      </c>
      <c r="K41" s="62">
        <f t="shared" si="3"/>
        <v>3.4374999999999441E-3</v>
      </c>
      <c r="L41" s="98"/>
      <c r="M41" s="148">
        <f t="shared" si="1"/>
        <v>75.735294117647342</v>
      </c>
      <c r="N41" s="253"/>
      <c r="O41" s="230"/>
      <c r="P41" s="249">
        <f>+(2*$J$23-J41)*100/$J$23</f>
        <v>92.962702322307948</v>
      </c>
    </row>
    <row r="42" spans="1:16" ht="19.5" customHeight="1">
      <c r="A42" s="269">
        <v>35</v>
      </c>
      <c r="B42" s="239" t="s">
        <v>153</v>
      </c>
      <c r="C42" s="240">
        <v>2003</v>
      </c>
      <c r="D42" s="240" t="s">
        <v>213</v>
      </c>
      <c r="E42" s="241" t="s">
        <v>22</v>
      </c>
      <c r="F42" s="59">
        <v>3.7037037037036999E-3</v>
      </c>
      <c r="G42" s="276">
        <v>2.165509259259259E-2</v>
      </c>
      <c r="H42" s="275">
        <v>2</v>
      </c>
      <c r="I42" s="275">
        <v>3</v>
      </c>
      <c r="J42" s="61">
        <f t="shared" si="0"/>
        <v>1.7951388888888892E-2</v>
      </c>
      <c r="K42" s="62">
        <f t="shared" si="3"/>
        <v>3.7847222222222969E-3</v>
      </c>
      <c r="L42" s="98"/>
      <c r="M42" s="148">
        <f t="shared" si="1"/>
        <v>73.284313725489525</v>
      </c>
      <c r="O42" s="230"/>
      <c r="P42" s="249">
        <f>+(2*$J$23-J42)*100/$J$23</f>
        <v>90.851513018999597</v>
      </c>
    </row>
    <row r="43" spans="1:16" ht="19.5" customHeight="1">
      <c r="A43" s="269">
        <v>36</v>
      </c>
      <c r="B43" s="271" t="s">
        <v>241</v>
      </c>
      <c r="C43" s="56">
        <v>2002</v>
      </c>
      <c r="D43" s="240" t="s">
        <v>211</v>
      </c>
      <c r="E43" s="241" t="s">
        <v>23</v>
      </c>
      <c r="F43" s="59">
        <v>6.7129629629630603E-3</v>
      </c>
      <c r="G43" s="274">
        <v>2.4884259259259259E-2</v>
      </c>
      <c r="H43" s="275">
        <v>3</v>
      </c>
      <c r="I43" s="275">
        <v>3</v>
      </c>
      <c r="J43" s="61">
        <f t="shared" si="0"/>
        <v>1.8171296296296199E-2</v>
      </c>
      <c r="K43" s="62">
        <f t="shared" si="3"/>
        <v>4.0046296296296045E-3</v>
      </c>
      <c r="L43" s="98"/>
      <c r="M43" s="148">
        <f t="shared" si="1"/>
        <v>71.73202614379089</v>
      </c>
      <c r="O43" s="230">
        <f t="shared" si="2"/>
        <v>71.73202614379089</v>
      </c>
    </row>
    <row r="44" spans="1:16" ht="19.5" customHeight="1">
      <c r="A44" s="269">
        <v>37</v>
      </c>
      <c r="B44" s="239" t="s">
        <v>221</v>
      </c>
      <c r="C44" s="240">
        <v>2003</v>
      </c>
      <c r="D44" s="240" t="s">
        <v>213</v>
      </c>
      <c r="E44" s="241" t="s">
        <v>23</v>
      </c>
      <c r="F44" s="59">
        <v>7.40740740740753E-3</v>
      </c>
      <c r="G44" s="274">
        <v>2.7141203703703706E-2</v>
      </c>
      <c r="H44" s="275">
        <v>3</v>
      </c>
      <c r="I44" s="275">
        <v>3</v>
      </c>
      <c r="J44" s="61">
        <f t="shared" si="0"/>
        <v>1.9733796296296176E-2</v>
      </c>
      <c r="K44" s="62">
        <f t="shared" si="3"/>
        <v>5.5671296296295816E-3</v>
      </c>
      <c r="L44" s="98"/>
      <c r="M44" s="148">
        <f t="shared" si="1"/>
        <v>60.702614379085105</v>
      </c>
      <c r="O44" s="230"/>
      <c r="P44" s="249">
        <f>+(2*$J$23-J44)*100/$J$23</f>
        <v>80.014074595354913</v>
      </c>
    </row>
    <row r="45" spans="1:16" ht="19.5" customHeight="1" thickBot="1">
      <c r="A45" s="277">
        <v>38</v>
      </c>
      <c r="B45" s="258" t="s">
        <v>256</v>
      </c>
      <c r="C45" s="259">
        <v>2000</v>
      </c>
      <c r="D45" s="259" t="s">
        <v>205</v>
      </c>
      <c r="E45" s="260" t="s">
        <v>209</v>
      </c>
      <c r="F45" s="84">
        <v>6.9444444444444404E-4</v>
      </c>
      <c r="G45" s="84" t="s">
        <v>96</v>
      </c>
      <c r="H45" s="85"/>
      <c r="I45" s="85"/>
      <c r="J45" s="86"/>
      <c r="K45" s="87"/>
      <c r="L45" s="98"/>
      <c r="M45" s="148"/>
    </row>
    <row r="46" spans="1:16">
      <c r="H46" s="222"/>
    </row>
  </sheetData>
  <mergeCells count="2">
    <mergeCell ref="A2:C2"/>
    <mergeCell ref="M6:P6"/>
  </mergeCells>
  <hyperlinks>
    <hyperlink ref="E15" r:id="rId1" location="/kluby/137" display="https://evidence.biatlon.cz/ - /kluby/137"/>
    <hyperlink ref="E37" r:id="rId2" location="/kluby/33" display="https://evidence.biatlon.cz/ - /kluby/33"/>
    <hyperlink ref="E13" r:id="rId3" location="/kluby/137" display="https://evidence.biatlon.cz/ - /kluby/137"/>
    <hyperlink ref="E21" r:id="rId4" location="/kluby/33" display="https://evidence.biatlon.cz/ - /kluby/33"/>
    <hyperlink ref="E36" r:id="rId5" location="/kluby/111" display="https://evidence.biatlon.cz/ - /kluby/111"/>
    <hyperlink ref="E38" r:id="rId6" location="/kluby/33" display="https://evidence.biatlon.cz/ - /kluby/33"/>
    <hyperlink ref="E8" r:id="rId7" location="/kluby/111" display="https://evidence.biatlon.cz/ - /kluby/111"/>
    <hyperlink ref="E11" r:id="rId8" location="/kluby/33" display="https://evidence.biatlon.cz/ - /kluby/33"/>
    <hyperlink ref="E20" r:id="rId9" location="/kluby/11" display="https://evidence.biatlon.cz/ - /kluby/11"/>
    <hyperlink ref="E14" r:id="rId10" location="/kluby/33" display="https://evidence.biatlon.cz/ - /kluby/33"/>
    <hyperlink ref="E9" r:id="rId11" location="/kluby/137" display="https://evidence.biatlon.cz/ - /kluby/137"/>
    <hyperlink ref="E10" r:id="rId12" location="/kluby/137" display="https://evidence.biatlon.cz/ - /kluby/137"/>
    <hyperlink ref="E18" r:id="rId13" location="/kluby/137" display="https://evidence.biatlon.cz/ - /kluby/137"/>
    <hyperlink ref="E32" r:id="rId14" location="/kluby/113" display="https://evidence.biatlon.cz/ - /kluby/113"/>
    <hyperlink ref="E30" r:id="rId15" location="/kluby/137" display="https://evidence.biatlon.cz/ - /kluby/137"/>
    <hyperlink ref="E16" r:id="rId16" location="/kluby/33" display="https://evidence.biatlon.cz/ - /kluby/33"/>
    <hyperlink ref="E35" r:id="rId17" location="/kluby/11" display="https://evidence.biatlon.cz/ - /kluby/11"/>
    <hyperlink ref="E19" r:id="rId18" location="/kluby/33" display="https://evidence.biatlon.cz/ - /kluby/33"/>
    <hyperlink ref="E22" r:id="rId19" location="/kluby/33" display="https://evidence.biatlon.cz/ - /kluby/33"/>
    <hyperlink ref="E25" r:id="rId20" location="/kluby/137" display="https://evidence.biatlon.cz/ - /kluby/137"/>
    <hyperlink ref="E42" r:id="rId21" location="/kluby/11" display="https://evidence.biatlon.cz/ - /kluby/11"/>
    <hyperlink ref="E26" r:id="rId22" location="/kluby/33" display="https://evidence.biatlon.cz/ - /kluby/33"/>
    <hyperlink ref="E31" r:id="rId23" location="/kluby/137" display="https://evidence.biatlon.cz/ - /kluby/137"/>
    <hyperlink ref="E33" r:id="rId24" location="/kluby/33" display="https://evidence.biatlon.cz/ - /kluby/33"/>
    <hyperlink ref="E27" r:id="rId25" location="/kluby/33" display="https://evidence.biatlon.cz/ - /kluby/33"/>
    <hyperlink ref="E39" r:id="rId26" location="/kluby/33" display="https://evidence.biatlon.cz/ - /kluby/33"/>
    <hyperlink ref="E24" r:id="rId27" location="/kluby/111" display="https://evidence.biatlon.cz/ - /kluby/111"/>
    <hyperlink ref="E41" r:id="rId28" location="/kluby/111" display="https://evidence.biatlon.cz/ - /kluby/111"/>
    <hyperlink ref="E29" r:id="rId29" location="/kluby/137" display="https://evidence.biatlon.cz/ - /kluby/137"/>
    <hyperlink ref="E28" r:id="rId30" location="/kluby/33" display="https://evidence.biatlon.cz/ - /kluby/33"/>
    <hyperlink ref="E40" r:id="rId31" location="/kluby/113" display="https://evidence.biatlon.cz/ - /kluby/113"/>
    <hyperlink ref="E43" r:id="rId32" location="/kluby/111" display="https://evidence.biatlon.cz/ - /kluby/111"/>
    <hyperlink ref="E23" r:id="rId33" location="/kluby/137" display="https://evidence.biatlon.cz/ - /kluby/137"/>
    <hyperlink ref="E45" r:id="rId34" location="/kluby/113" display="https://evidence.biatlon.cz/ - /kluby/113"/>
    <hyperlink ref="E44" r:id="rId35" location="/kluby/111" display="https://evidence.biatlon.cz/ - /kluby/111"/>
    <hyperlink ref="E34" r:id="rId36" location="/kluby/137" display="https://evidence.biatlon.cz/ - /kluby/137"/>
    <hyperlink ref="E12" r:id="rId37" location="/kluby/137" display="https://evidence.biatlon.cz/ - /kluby/137"/>
    <hyperlink ref="E17" r:id="rId38" location="/kluby/137" display="https://evidence.biatlon.cz/ - /kluby/137"/>
  </hyperlink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39"/>
  <sheetViews>
    <sheetView workbookViewId="0">
      <selection activeCell="J2" sqref="J2"/>
    </sheetView>
  </sheetViews>
  <sheetFormatPr defaultRowHeight="15"/>
  <cols>
    <col min="1" max="1" width="5.7109375" style="226" customWidth="1"/>
    <col min="2" max="2" width="25.7109375" style="226" customWidth="1"/>
    <col min="3" max="3" width="9.140625" style="222"/>
    <col min="4" max="4" width="12.7109375" style="221" customWidth="1"/>
    <col min="5" max="5" width="15.5703125" style="220" customWidth="1"/>
    <col min="6" max="6" width="12.7109375" style="220" customWidth="1"/>
    <col min="7" max="7" width="12.7109375" style="221" customWidth="1"/>
    <col min="8" max="9" width="10.7109375" style="221" customWidth="1"/>
    <col min="10" max="11" width="10.7109375" style="222" customWidth="1"/>
    <col min="12" max="12" width="12.7109375" style="220" customWidth="1"/>
    <col min="13" max="13" width="11.7109375" style="220" bestFit="1" customWidth="1"/>
    <col min="14" max="14" width="9.28515625" style="220" customWidth="1"/>
    <col min="15" max="15" width="10.7109375" style="215" customWidth="1"/>
    <col min="16" max="16" width="10.7109375" style="216" customWidth="1"/>
    <col min="17" max="17" width="10.7109375" style="217" customWidth="1"/>
    <col min="18" max="18" width="10.7109375" style="218" customWidth="1"/>
    <col min="19" max="16384" width="9.140625" style="220"/>
  </cols>
  <sheetData>
    <row r="1" spans="1:18" s="205" customFormat="1" ht="18.75">
      <c r="A1" s="201" t="s">
        <v>414</v>
      </c>
      <c r="B1" s="201"/>
      <c r="C1" s="202"/>
      <c r="D1" s="203"/>
      <c r="E1" s="204"/>
      <c r="F1" s="202"/>
      <c r="G1" s="202"/>
    </row>
    <row r="2" spans="1:18" s="205" customFormat="1" ht="18.75">
      <c r="A2" s="306"/>
      <c r="B2" s="306"/>
      <c r="C2" s="306"/>
      <c r="D2" s="207"/>
      <c r="E2" s="204"/>
      <c r="F2" s="202"/>
      <c r="G2" s="202"/>
    </row>
    <row r="3" spans="1:18" s="205" customFormat="1" ht="18.75">
      <c r="A3" s="21" t="s">
        <v>434</v>
      </c>
      <c r="B3" s="21"/>
      <c r="C3" s="22"/>
      <c r="D3" s="21"/>
      <c r="E3" s="209"/>
      <c r="F3" s="21"/>
      <c r="G3" s="21"/>
      <c r="H3" s="21"/>
    </row>
    <row r="4" spans="1:18" s="214" customFormat="1" ht="15.75">
      <c r="A4" s="210" t="s">
        <v>435</v>
      </c>
      <c r="B4" s="278"/>
      <c r="C4" s="212"/>
      <c r="D4" s="213"/>
      <c r="E4" s="210"/>
      <c r="F4" s="210"/>
      <c r="G4" s="210"/>
      <c r="H4" s="210"/>
      <c r="I4" s="210"/>
      <c r="J4" s="210"/>
      <c r="K4" s="210"/>
      <c r="L4" s="210"/>
      <c r="O4" s="215"/>
      <c r="P4" s="216"/>
      <c r="Q4" s="217"/>
      <c r="R4" s="218"/>
    </row>
    <row r="5" spans="1:18" ht="15.75">
      <c r="A5" s="212"/>
      <c r="B5" s="219"/>
      <c r="C5" s="278"/>
      <c r="D5" s="213"/>
      <c r="E5" s="210"/>
      <c r="O5" s="220"/>
      <c r="P5" s="220"/>
      <c r="Q5" s="220"/>
      <c r="R5" s="220"/>
    </row>
    <row r="6" spans="1:18" ht="18.75">
      <c r="A6" s="201" t="s">
        <v>436</v>
      </c>
      <c r="B6" s="223"/>
      <c r="C6" s="223"/>
      <c r="D6" s="223"/>
      <c r="E6" s="223"/>
      <c r="F6" s="223"/>
      <c r="G6" s="223"/>
      <c r="H6" s="223"/>
      <c r="I6" s="223"/>
      <c r="J6" s="223"/>
      <c r="O6" s="220"/>
      <c r="P6" s="220"/>
      <c r="Q6" s="220"/>
      <c r="R6" s="220"/>
    </row>
    <row r="7" spans="1:18" s="219" customFormat="1" ht="16.5" thickBot="1">
      <c r="A7" s="227" t="s">
        <v>109</v>
      </c>
      <c r="B7" s="227" t="s">
        <v>419</v>
      </c>
      <c r="C7" s="227" t="s">
        <v>110</v>
      </c>
      <c r="D7" s="279" t="s">
        <v>420</v>
      </c>
      <c r="E7" s="279" t="s">
        <v>437</v>
      </c>
      <c r="F7" s="227" t="s">
        <v>113</v>
      </c>
      <c r="G7" s="227" t="s">
        <v>114</v>
      </c>
      <c r="H7" s="227" t="s">
        <v>115</v>
      </c>
      <c r="I7" s="227" t="s">
        <v>115</v>
      </c>
      <c r="J7" s="227" t="s">
        <v>438</v>
      </c>
      <c r="K7" s="227" t="s">
        <v>438</v>
      </c>
      <c r="L7" s="227" t="s">
        <v>117</v>
      </c>
      <c r="M7" s="227" t="s">
        <v>118</v>
      </c>
      <c r="N7" s="227" t="s">
        <v>439</v>
      </c>
      <c r="O7" s="228" t="s">
        <v>423</v>
      </c>
      <c r="P7" s="229" t="s">
        <v>159</v>
      </c>
      <c r="Q7" s="230" t="s">
        <v>160</v>
      </c>
      <c r="R7" s="231" t="s">
        <v>161</v>
      </c>
    </row>
    <row r="8" spans="1:18" s="214" customFormat="1" ht="19.5" customHeight="1">
      <c r="A8" s="280">
        <v>1</v>
      </c>
      <c r="B8" s="233" t="s">
        <v>65</v>
      </c>
      <c r="C8" s="234">
        <v>2001</v>
      </c>
      <c r="D8" s="234" t="s">
        <v>224</v>
      </c>
      <c r="E8" s="235" t="s">
        <v>22</v>
      </c>
      <c r="F8" s="281">
        <v>1.33101851851852E-3</v>
      </c>
      <c r="G8" s="281">
        <v>2.2812499999999999E-2</v>
      </c>
      <c r="H8" s="49">
        <v>2</v>
      </c>
      <c r="I8" s="49">
        <v>0</v>
      </c>
      <c r="J8" s="49">
        <v>2</v>
      </c>
      <c r="K8" s="49">
        <v>0</v>
      </c>
      <c r="L8" s="50">
        <f t="shared" ref="L8:L38" si="0">SUM(G8-F8)</f>
        <v>2.148148148148148E-2</v>
      </c>
      <c r="M8" s="51">
        <v>0</v>
      </c>
      <c r="N8" s="98"/>
      <c r="O8" s="148">
        <v>100</v>
      </c>
      <c r="P8" s="148"/>
      <c r="Q8" s="246">
        <v>100</v>
      </c>
      <c r="R8" s="237"/>
    </row>
    <row r="9" spans="1:18" s="214" customFormat="1" ht="19.5" customHeight="1">
      <c r="A9" s="282">
        <v>2</v>
      </c>
      <c r="B9" s="239" t="s">
        <v>90</v>
      </c>
      <c r="C9" s="240">
        <v>1999</v>
      </c>
      <c r="D9" s="240" t="s">
        <v>238</v>
      </c>
      <c r="E9" s="241" t="s">
        <v>22</v>
      </c>
      <c r="F9" s="283">
        <v>2.31481481481481E-4</v>
      </c>
      <c r="G9" s="283">
        <v>2.1805555555555554E-2</v>
      </c>
      <c r="H9" s="126">
        <v>2</v>
      </c>
      <c r="I9" s="126">
        <v>3</v>
      </c>
      <c r="J9" s="126">
        <v>1</v>
      </c>
      <c r="K9" s="126">
        <v>2</v>
      </c>
      <c r="L9" s="61">
        <f t="shared" si="0"/>
        <v>2.1574074074074072E-2</v>
      </c>
      <c r="M9" s="62">
        <f t="shared" ref="M9:M38" si="1">SUM(L9-$L$8)</f>
        <v>9.2592592592592032E-5</v>
      </c>
      <c r="N9" s="98"/>
      <c r="O9" s="148">
        <f t="shared" ref="O9:O38" si="2">+(2*$L$8-L9)*100/$L$8</f>
        <v>99.568965517241381</v>
      </c>
      <c r="P9" s="148">
        <v>100</v>
      </c>
      <c r="Q9" s="230"/>
      <c r="R9" s="237"/>
    </row>
    <row r="10" spans="1:18" s="214" customFormat="1" ht="19.5" customHeight="1">
      <c r="A10" s="282">
        <v>3</v>
      </c>
      <c r="B10" s="243" t="s">
        <v>79</v>
      </c>
      <c r="C10" s="244">
        <v>2002</v>
      </c>
      <c r="D10" s="244" t="s">
        <v>224</v>
      </c>
      <c r="E10" s="245" t="s">
        <v>23</v>
      </c>
      <c r="F10" s="283">
        <v>2.89351851851852E-4</v>
      </c>
      <c r="G10" s="283">
        <v>2.193287037037037E-2</v>
      </c>
      <c r="H10" s="126">
        <v>0</v>
      </c>
      <c r="I10" s="126">
        <v>2</v>
      </c>
      <c r="J10" s="126">
        <v>1</v>
      </c>
      <c r="K10" s="126">
        <v>2</v>
      </c>
      <c r="L10" s="61">
        <f t="shared" si="0"/>
        <v>2.1643518518518517E-2</v>
      </c>
      <c r="M10" s="62">
        <f t="shared" si="1"/>
        <v>1.6203703703703692E-4</v>
      </c>
      <c r="N10" s="98"/>
      <c r="O10" s="148">
        <f t="shared" si="2"/>
        <v>99.245689655172413</v>
      </c>
      <c r="P10" s="148"/>
      <c r="Q10" s="230">
        <f t="shared" ref="Q10:Q14" si="3">+(2*$L$8-L10)*100/$L$8</f>
        <v>99.245689655172413</v>
      </c>
      <c r="R10" s="237"/>
    </row>
    <row r="11" spans="1:18" s="214" customFormat="1" ht="19.5" customHeight="1">
      <c r="A11" s="282">
        <v>4</v>
      </c>
      <c r="B11" s="239" t="s">
        <v>78</v>
      </c>
      <c r="C11" s="240">
        <v>2002</v>
      </c>
      <c r="D11" s="240" t="s">
        <v>224</v>
      </c>
      <c r="E11" s="241" t="s">
        <v>22</v>
      </c>
      <c r="F11" s="283">
        <v>0</v>
      </c>
      <c r="G11" s="283">
        <v>2.1967592592592594E-2</v>
      </c>
      <c r="H11" s="126">
        <v>3</v>
      </c>
      <c r="I11" s="126">
        <v>1</v>
      </c>
      <c r="J11" s="126">
        <v>3</v>
      </c>
      <c r="K11" s="126">
        <v>1</v>
      </c>
      <c r="L11" s="61">
        <f t="shared" si="0"/>
        <v>2.1967592592592594E-2</v>
      </c>
      <c r="M11" s="62">
        <f t="shared" si="1"/>
        <v>4.8611111111111424E-4</v>
      </c>
      <c r="N11" s="98"/>
      <c r="O11" s="148">
        <f t="shared" si="2"/>
        <v>97.737068965517238</v>
      </c>
      <c r="P11" s="148"/>
      <c r="Q11" s="230">
        <f t="shared" si="3"/>
        <v>97.737068965517238</v>
      </c>
      <c r="R11" s="237"/>
    </row>
    <row r="12" spans="1:18" s="214" customFormat="1" ht="19.5" customHeight="1">
      <c r="A12" s="282">
        <v>5</v>
      </c>
      <c r="B12" s="239" t="s">
        <v>66</v>
      </c>
      <c r="C12" s="240">
        <v>2001</v>
      </c>
      <c r="D12" s="240" t="s">
        <v>224</v>
      </c>
      <c r="E12" s="241" t="s">
        <v>22</v>
      </c>
      <c r="F12" s="283">
        <v>4.6296296296296298E-4</v>
      </c>
      <c r="G12" s="283">
        <v>2.2453703703703708E-2</v>
      </c>
      <c r="H12" s="126">
        <v>2</v>
      </c>
      <c r="I12" s="126">
        <v>0</v>
      </c>
      <c r="J12" s="126">
        <v>1</v>
      </c>
      <c r="K12" s="126">
        <v>1</v>
      </c>
      <c r="L12" s="61">
        <f t="shared" si="0"/>
        <v>2.1990740740740745E-2</v>
      </c>
      <c r="M12" s="62">
        <f t="shared" si="1"/>
        <v>5.0925925925926485E-4</v>
      </c>
      <c r="N12" s="98"/>
      <c r="O12" s="148">
        <f t="shared" si="2"/>
        <v>97.629310344827559</v>
      </c>
      <c r="P12" s="148"/>
      <c r="Q12" s="230">
        <f t="shared" si="3"/>
        <v>97.629310344827559</v>
      </c>
      <c r="R12" s="237"/>
    </row>
    <row r="13" spans="1:18" s="214" customFormat="1" ht="19.5" customHeight="1">
      <c r="A13" s="282">
        <v>6</v>
      </c>
      <c r="B13" s="239" t="s">
        <v>246</v>
      </c>
      <c r="C13" s="240">
        <v>2002</v>
      </c>
      <c r="D13" s="240" t="s">
        <v>224</v>
      </c>
      <c r="E13" s="241" t="s">
        <v>23</v>
      </c>
      <c r="F13" s="283">
        <v>5.7870370370370366E-5</v>
      </c>
      <c r="G13" s="283">
        <v>2.2129629629629628E-2</v>
      </c>
      <c r="H13" s="126">
        <v>2</v>
      </c>
      <c r="I13" s="126">
        <v>2</v>
      </c>
      <c r="J13" s="126">
        <v>0</v>
      </c>
      <c r="K13" s="126">
        <v>1</v>
      </c>
      <c r="L13" s="61">
        <f t="shared" si="0"/>
        <v>2.2071759259259256E-2</v>
      </c>
      <c r="M13" s="62">
        <f t="shared" si="1"/>
        <v>5.9027777777777637E-4</v>
      </c>
      <c r="N13" s="98"/>
      <c r="O13" s="148">
        <f t="shared" si="2"/>
        <v>97.252155172413794</v>
      </c>
      <c r="P13" s="148"/>
      <c r="Q13" s="230">
        <f t="shared" si="3"/>
        <v>97.252155172413794</v>
      </c>
      <c r="R13" s="237"/>
    </row>
    <row r="14" spans="1:18" s="214" customFormat="1" ht="19.5" customHeight="1">
      <c r="A14" s="282">
        <v>7</v>
      </c>
      <c r="B14" s="239" t="s">
        <v>63</v>
      </c>
      <c r="C14" s="240">
        <v>2001</v>
      </c>
      <c r="D14" s="240" t="s">
        <v>224</v>
      </c>
      <c r="E14" s="241" t="s">
        <v>207</v>
      </c>
      <c r="F14" s="283">
        <v>4.0509259259259301E-4</v>
      </c>
      <c r="G14" s="283">
        <v>2.269675925925926E-2</v>
      </c>
      <c r="H14" s="126">
        <v>2</v>
      </c>
      <c r="I14" s="126">
        <v>1</v>
      </c>
      <c r="J14" s="126">
        <v>2</v>
      </c>
      <c r="K14" s="126">
        <v>0</v>
      </c>
      <c r="L14" s="61">
        <f t="shared" si="0"/>
        <v>2.2291666666666668E-2</v>
      </c>
      <c r="M14" s="62">
        <f t="shared" si="1"/>
        <v>8.1018518518518809E-4</v>
      </c>
      <c r="N14" s="98"/>
      <c r="O14" s="148">
        <f t="shared" si="2"/>
        <v>96.228448275862064</v>
      </c>
      <c r="P14" s="148"/>
      <c r="Q14" s="230">
        <f t="shared" si="3"/>
        <v>96.228448275862064</v>
      </c>
      <c r="R14" s="237"/>
    </row>
    <row r="15" spans="1:18" s="214" customFormat="1" ht="19.5" customHeight="1">
      <c r="A15" s="282">
        <v>8</v>
      </c>
      <c r="B15" s="239" t="s">
        <v>244</v>
      </c>
      <c r="C15" s="240">
        <v>1998</v>
      </c>
      <c r="D15" s="240" t="s">
        <v>238</v>
      </c>
      <c r="E15" s="241" t="s">
        <v>206</v>
      </c>
      <c r="F15" s="283">
        <v>1.0995370370370399E-3</v>
      </c>
      <c r="G15" s="283">
        <v>2.342592592592593E-2</v>
      </c>
      <c r="H15" s="126">
        <v>1</v>
      </c>
      <c r="I15" s="126">
        <v>1</v>
      </c>
      <c r="J15" s="126">
        <v>0</v>
      </c>
      <c r="K15" s="126">
        <v>0</v>
      </c>
      <c r="L15" s="61">
        <f t="shared" si="0"/>
        <v>2.2326388888888889E-2</v>
      </c>
      <c r="M15" s="62">
        <f t="shared" si="1"/>
        <v>8.449074074074088E-4</v>
      </c>
      <c r="N15" s="98"/>
      <c r="O15" s="148">
        <f t="shared" si="2"/>
        <v>96.066810344827573</v>
      </c>
      <c r="P15" s="148">
        <f>+(2*$L$9-L15)*100/$L$9</f>
        <v>96.512875536480678</v>
      </c>
      <c r="Q15" s="230"/>
      <c r="R15" s="237"/>
    </row>
    <row r="16" spans="1:18" s="214" customFormat="1" ht="19.5" customHeight="1">
      <c r="A16" s="282">
        <v>9</v>
      </c>
      <c r="B16" s="239" t="s">
        <v>32</v>
      </c>
      <c r="C16" s="240">
        <v>1999</v>
      </c>
      <c r="D16" s="240" t="s">
        <v>238</v>
      </c>
      <c r="E16" s="241" t="s">
        <v>206</v>
      </c>
      <c r="F16" s="283">
        <v>1.1574074074074073E-4</v>
      </c>
      <c r="G16" s="283">
        <v>2.2638888888888889E-2</v>
      </c>
      <c r="H16" s="126">
        <v>2</v>
      </c>
      <c r="I16" s="126">
        <v>2</v>
      </c>
      <c r="J16" s="126">
        <v>3</v>
      </c>
      <c r="K16" s="126">
        <v>0</v>
      </c>
      <c r="L16" s="61">
        <f t="shared" si="0"/>
        <v>2.252314814814815E-2</v>
      </c>
      <c r="M16" s="62">
        <f t="shared" si="1"/>
        <v>1.0416666666666699E-3</v>
      </c>
      <c r="N16" s="98"/>
      <c r="O16" s="148">
        <f t="shared" si="2"/>
        <v>95.150862068965495</v>
      </c>
      <c r="P16" s="148">
        <f>+(2*$L$9-L16)*100/$L$9</f>
        <v>95.600858369098702</v>
      </c>
      <c r="Q16" s="230"/>
      <c r="R16" s="237"/>
    </row>
    <row r="17" spans="1:18" s="214" customFormat="1" ht="19.5" customHeight="1">
      <c r="A17" s="282">
        <v>10</v>
      </c>
      <c r="B17" s="239" t="s">
        <v>47</v>
      </c>
      <c r="C17" s="240">
        <v>2000</v>
      </c>
      <c r="D17" s="240" t="s">
        <v>238</v>
      </c>
      <c r="E17" s="241" t="s">
        <v>207</v>
      </c>
      <c r="F17" s="283">
        <v>1.7361111111111101E-4</v>
      </c>
      <c r="G17" s="283">
        <v>2.2731481481481481E-2</v>
      </c>
      <c r="H17" s="126">
        <v>0</v>
      </c>
      <c r="I17" s="126">
        <v>1</v>
      </c>
      <c r="J17" s="126">
        <v>2</v>
      </c>
      <c r="K17" s="126">
        <v>3</v>
      </c>
      <c r="L17" s="61">
        <f t="shared" si="0"/>
        <v>2.255787037037037E-2</v>
      </c>
      <c r="M17" s="62">
        <f t="shared" si="1"/>
        <v>1.0763888888888906E-3</v>
      </c>
      <c r="N17" s="98"/>
      <c r="O17" s="148">
        <f t="shared" si="2"/>
        <v>94.989224137931032</v>
      </c>
      <c r="P17" s="148">
        <f>+(2*$L$9-L17)*100/$L$9</f>
        <v>95.439914163090108</v>
      </c>
      <c r="Q17" s="230"/>
      <c r="R17" s="237"/>
    </row>
    <row r="18" spans="1:18" s="214" customFormat="1" ht="19.5" customHeight="1">
      <c r="A18" s="282">
        <v>11</v>
      </c>
      <c r="B18" s="239" t="s">
        <v>243</v>
      </c>
      <c r="C18" s="240">
        <v>1999</v>
      </c>
      <c r="D18" s="240" t="s">
        <v>238</v>
      </c>
      <c r="E18" s="241" t="s">
        <v>23</v>
      </c>
      <c r="F18" s="283">
        <v>3.4722222222222202E-4</v>
      </c>
      <c r="G18" s="59">
        <v>2.327546296296296E-2</v>
      </c>
      <c r="H18" s="126">
        <v>0</v>
      </c>
      <c r="I18" s="126">
        <v>4</v>
      </c>
      <c r="J18" s="126">
        <v>0</v>
      </c>
      <c r="K18" s="126">
        <v>1</v>
      </c>
      <c r="L18" s="61">
        <f t="shared" si="0"/>
        <v>2.2928240740740739E-2</v>
      </c>
      <c r="M18" s="62">
        <f t="shared" si="1"/>
        <v>1.4467592592592587E-3</v>
      </c>
      <c r="N18" s="98"/>
      <c r="O18" s="148">
        <f t="shared" si="2"/>
        <v>93.265086206896569</v>
      </c>
      <c r="P18" s="148">
        <f>+(2*$L$9-L18)*100/$L$9</f>
        <v>93.723175965665234</v>
      </c>
      <c r="Q18" s="230"/>
      <c r="R18" s="237"/>
    </row>
    <row r="19" spans="1:18" s="214" customFormat="1" ht="19.5" customHeight="1">
      <c r="A19" s="282">
        <v>12</v>
      </c>
      <c r="B19" s="239" t="s">
        <v>82</v>
      </c>
      <c r="C19" s="240">
        <v>2002</v>
      </c>
      <c r="D19" s="240" t="s">
        <v>224</v>
      </c>
      <c r="E19" s="241" t="s">
        <v>22</v>
      </c>
      <c r="F19" s="283">
        <v>1.5046296296296301E-3</v>
      </c>
      <c r="G19" s="59">
        <v>2.4826388888888887E-2</v>
      </c>
      <c r="H19" s="126">
        <v>1</v>
      </c>
      <c r="I19" s="126">
        <v>2</v>
      </c>
      <c r="J19" s="126">
        <v>2</v>
      </c>
      <c r="K19" s="126">
        <v>1</v>
      </c>
      <c r="L19" s="61">
        <f t="shared" si="0"/>
        <v>2.3321759259259257E-2</v>
      </c>
      <c r="M19" s="62">
        <f t="shared" si="1"/>
        <v>1.8402777777777775E-3</v>
      </c>
      <c r="N19" s="97"/>
      <c r="O19" s="148">
        <f t="shared" si="2"/>
        <v>91.433189655172413</v>
      </c>
      <c r="P19" s="148"/>
      <c r="Q19" s="230">
        <f t="shared" ref="Q19:Q26" si="4">+(2*$L$8-L19)*100/$L$8</f>
        <v>91.433189655172413</v>
      </c>
      <c r="R19" s="237"/>
    </row>
    <row r="20" spans="1:18" s="214" customFormat="1" ht="19.5" customHeight="1">
      <c r="A20" s="282">
        <v>13</v>
      </c>
      <c r="B20" s="239" t="s">
        <v>185</v>
      </c>
      <c r="C20" s="240">
        <v>2003</v>
      </c>
      <c r="D20" s="240" t="s">
        <v>227</v>
      </c>
      <c r="E20" s="241" t="s">
        <v>206</v>
      </c>
      <c r="F20" s="283">
        <v>1.1574074074074099E-3</v>
      </c>
      <c r="G20" s="59">
        <v>2.461805555555556E-2</v>
      </c>
      <c r="H20" s="126">
        <v>0</v>
      </c>
      <c r="I20" s="126">
        <v>0</v>
      </c>
      <c r="J20" s="126">
        <v>1</v>
      </c>
      <c r="K20" s="126">
        <v>3</v>
      </c>
      <c r="L20" s="61">
        <f t="shared" si="0"/>
        <v>2.3460648148148151E-2</v>
      </c>
      <c r="M20" s="62">
        <f t="shared" si="1"/>
        <v>1.9791666666666707E-3</v>
      </c>
      <c r="N20" s="97"/>
      <c r="O20" s="148">
        <f t="shared" si="2"/>
        <v>90.786637931034463</v>
      </c>
      <c r="P20" s="148"/>
      <c r="Q20" s="230"/>
      <c r="R20" s="237">
        <v>100</v>
      </c>
    </row>
    <row r="21" spans="1:18" s="214" customFormat="1" ht="19.5" customHeight="1">
      <c r="A21" s="282">
        <v>14</v>
      </c>
      <c r="B21" s="239" t="s">
        <v>169</v>
      </c>
      <c r="C21" s="240">
        <v>2003</v>
      </c>
      <c r="D21" s="240" t="s">
        <v>227</v>
      </c>
      <c r="E21" s="241" t="s">
        <v>22</v>
      </c>
      <c r="F21" s="283">
        <v>9.8379629629629598E-4</v>
      </c>
      <c r="G21" s="284">
        <v>2.4583333333333332E-2</v>
      </c>
      <c r="H21" s="126">
        <v>3</v>
      </c>
      <c r="I21" s="126">
        <v>1</v>
      </c>
      <c r="J21" s="126">
        <v>2</v>
      </c>
      <c r="K21" s="126">
        <v>2</v>
      </c>
      <c r="L21" s="61">
        <f t="shared" si="0"/>
        <v>2.3599537037037037E-2</v>
      </c>
      <c r="M21" s="62">
        <f t="shared" si="1"/>
        <v>2.1180555555555571E-3</v>
      </c>
      <c r="N21" s="97"/>
      <c r="O21" s="148">
        <f t="shared" si="2"/>
        <v>90.140086206896541</v>
      </c>
      <c r="P21" s="148"/>
      <c r="Q21" s="230"/>
      <c r="R21" s="249">
        <f>+(2*$L$20-L21)*100/$L$20</f>
        <v>99.407992106561437</v>
      </c>
    </row>
    <row r="22" spans="1:18" s="214" customFormat="1" ht="19.5" customHeight="1">
      <c r="A22" s="282">
        <v>15</v>
      </c>
      <c r="B22" s="239" t="s">
        <v>231</v>
      </c>
      <c r="C22" s="240">
        <v>2003</v>
      </c>
      <c r="D22" s="240" t="s">
        <v>227</v>
      </c>
      <c r="E22" s="241" t="s">
        <v>23</v>
      </c>
      <c r="F22" s="283">
        <v>9.2592592592592596E-4</v>
      </c>
      <c r="G22" s="59">
        <v>2.4861111111111108E-2</v>
      </c>
      <c r="H22" s="126">
        <v>2</v>
      </c>
      <c r="I22" s="126">
        <v>3</v>
      </c>
      <c r="J22" s="126">
        <v>1</v>
      </c>
      <c r="K22" s="126">
        <v>1</v>
      </c>
      <c r="L22" s="61">
        <f t="shared" si="0"/>
        <v>2.3935185185185181E-2</v>
      </c>
      <c r="M22" s="62">
        <f t="shared" si="1"/>
        <v>2.453703703703701E-3</v>
      </c>
      <c r="N22" s="97"/>
      <c r="O22" s="148">
        <f t="shared" si="2"/>
        <v>88.577586206896569</v>
      </c>
      <c r="P22" s="148"/>
      <c r="Q22" s="230"/>
      <c r="R22" s="249">
        <f>+(2*$L$20-L22)*100/$L$20</f>
        <v>97.977306364084882</v>
      </c>
    </row>
    <row r="23" spans="1:18" s="214" customFormat="1" ht="19.5" customHeight="1">
      <c r="A23" s="282">
        <v>16</v>
      </c>
      <c r="B23" s="239" t="s">
        <v>174</v>
      </c>
      <c r="C23" s="240">
        <v>2002</v>
      </c>
      <c r="D23" s="240" t="s">
        <v>224</v>
      </c>
      <c r="E23" s="241" t="s">
        <v>23</v>
      </c>
      <c r="F23" s="283">
        <v>8.1018518518518505E-4</v>
      </c>
      <c r="G23" s="59">
        <v>2.478009259259259E-2</v>
      </c>
      <c r="H23" s="126">
        <v>0</v>
      </c>
      <c r="I23" s="126">
        <v>1</v>
      </c>
      <c r="J23" s="126">
        <v>3</v>
      </c>
      <c r="K23" s="126">
        <v>2</v>
      </c>
      <c r="L23" s="61">
        <f t="shared" si="0"/>
        <v>2.3969907407407405E-2</v>
      </c>
      <c r="M23" s="62">
        <f t="shared" si="1"/>
        <v>2.4884259259259252E-3</v>
      </c>
      <c r="N23" s="98"/>
      <c r="O23" s="148">
        <f t="shared" si="2"/>
        <v>88.415948275862064</v>
      </c>
      <c r="P23" s="148"/>
      <c r="Q23" s="230">
        <f t="shared" si="4"/>
        <v>88.415948275862064</v>
      </c>
      <c r="R23" s="231"/>
    </row>
    <row r="24" spans="1:18" s="214" customFormat="1" ht="19.5" customHeight="1">
      <c r="A24" s="282">
        <v>17</v>
      </c>
      <c r="B24" s="239" t="s">
        <v>166</v>
      </c>
      <c r="C24" s="240">
        <v>2002</v>
      </c>
      <c r="D24" s="240" t="s">
        <v>224</v>
      </c>
      <c r="E24" s="241" t="s">
        <v>207</v>
      </c>
      <c r="F24" s="283">
        <v>5.78703703703704E-4</v>
      </c>
      <c r="G24" s="59">
        <v>2.4560185185185185E-2</v>
      </c>
      <c r="H24" s="126">
        <v>1</v>
      </c>
      <c r="I24" s="126">
        <v>2</v>
      </c>
      <c r="J24" s="126">
        <v>2</v>
      </c>
      <c r="K24" s="126">
        <v>2</v>
      </c>
      <c r="L24" s="61">
        <f t="shared" si="0"/>
        <v>2.3981481481481482E-2</v>
      </c>
      <c r="M24" s="62">
        <f t="shared" si="1"/>
        <v>2.5000000000000022E-3</v>
      </c>
      <c r="N24" s="97"/>
      <c r="O24" s="148">
        <f t="shared" si="2"/>
        <v>88.362068965517224</v>
      </c>
      <c r="P24" s="148"/>
      <c r="Q24" s="230">
        <f t="shared" si="4"/>
        <v>88.362068965517224</v>
      </c>
      <c r="R24" s="237"/>
    </row>
    <row r="25" spans="1:18" s="214" customFormat="1" ht="19.5" customHeight="1">
      <c r="A25" s="282">
        <v>18</v>
      </c>
      <c r="B25" s="239" t="s">
        <v>247</v>
      </c>
      <c r="C25" s="240">
        <v>2002</v>
      </c>
      <c r="D25" s="240" t="s">
        <v>224</v>
      </c>
      <c r="E25" s="241" t="s">
        <v>207</v>
      </c>
      <c r="F25" s="283">
        <v>6.9444444444444404E-4</v>
      </c>
      <c r="G25" s="59">
        <v>2.4699074074074078E-2</v>
      </c>
      <c r="H25" s="126">
        <v>0</v>
      </c>
      <c r="I25" s="126">
        <v>1</v>
      </c>
      <c r="J25" s="126">
        <v>4</v>
      </c>
      <c r="K25" s="126">
        <v>0</v>
      </c>
      <c r="L25" s="61">
        <f t="shared" si="0"/>
        <v>2.4004629629629633E-2</v>
      </c>
      <c r="M25" s="62">
        <f t="shared" si="1"/>
        <v>2.5231481481481528E-3</v>
      </c>
      <c r="N25" s="97"/>
      <c r="O25" s="148">
        <f t="shared" si="2"/>
        <v>88.254310344827559</v>
      </c>
      <c r="P25" s="148"/>
      <c r="Q25" s="230">
        <f t="shared" si="4"/>
        <v>88.254310344827559</v>
      </c>
      <c r="R25" s="237"/>
    </row>
    <row r="26" spans="1:18" s="214" customFormat="1" ht="19.5" customHeight="1">
      <c r="A26" s="282">
        <v>19</v>
      </c>
      <c r="B26" s="239" t="s">
        <v>168</v>
      </c>
      <c r="C26" s="240">
        <v>2002</v>
      </c>
      <c r="D26" s="240" t="s">
        <v>224</v>
      </c>
      <c r="E26" s="241" t="s">
        <v>22</v>
      </c>
      <c r="F26" s="283">
        <v>7.5231481481481503E-4</v>
      </c>
      <c r="G26" s="59">
        <v>2.4861111111111108E-2</v>
      </c>
      <c r="H26" s="126">
        <v>3</v>
      </c>
      <c r="I26" s="126">
        <v>1</v>
      </c>
      <c r="J26" s="126">
        <v>4</v>
      </c>
      <c r="K26" s="126">
        <v>1</v>
      </c>
      <c r="L26" s="61">
        <f t="shared" si="0"/>
        <v>2.4108796296296295E-2</v>
      </c>
      <c r="M26" s="62">
        <f t="shared" si="1"/>
        <v>2.627314814814815E-3</v>
      </c>
      <c r="N26" s="97"/>
      <c r="O26" s="148">
        <f t="shared" si="2"/>
        <v>87.769396551724142</v>
      </c>
      <c r="P26" s="148"/>
      <c r="Q26" s="230">
        <f t="shared" si="4"/>
        <v>87.769396551724142</v>
      </c>
      <c r="R26" s="231"/>
    </row>
    <row r="27" spans="1:18" s="251" customFormat="1" ht="19.5" customHeight="1">
      <c r="A27" s="282">
        <v>20</v>
      </c>
      <c r="B27" s="239" t="s">
        <v>229</v>
      </c>
      <c r="C27" s="240">
        <v>2003</v>
      </c>
      <c r="D27" s="240" t="s">
        <v>227</v>
      </c>
      <c r="E27" s="241" t="s">
        <v>206</v>
      </c>
      <c r="F27" s="283">
        <v>8.6805555555555605E-4</v>
      </c>
      <c r="G27" s="59">
        <v>2.5034722222222222E-2</v>
      </c>
      <c r="H27" s="126">
        <v>2</v>
      </c>
      <c r="I27" s="126">
        <v>2</v>
      </c>
      <c r="J27" s="126">
        <v>2</v>
      </c>
      <c r="K27" s="126">
        <v>3</v>
      </c>
      <c r="L27" s="61">
        <f t="shared" si="0"/>
        <v>2.4166666666666666E-2</v>
      </c>
      <c r="M27" s="62">
        <f t="shared" si="1"/>
        <v>2.6851851851851863E-3</v>
      </c>
      <c r="N27" s="97"/>
      <c r="O27" s="148">
        <f t="shared" si="2"/>
        <v>87.499999999999986</v>
      </c>
      <c r="P27" s="148"/>
      <c r="Q27" s="230"/>
      <c r="R27" s="249">
        <f>+(2*$L$20-L27)*100/$L$20</f>
        <v>96.990626541687249</v>
      </c>
    </row>
    <row r="28" spans="1:18" s="252" customFormat="1" ht="19.5" customHeight="1">
      <c r="A28" s="282">
        <v>21</v>
      </c>
      <c r="B28" s="239" t="s">
        <v>171</v>
      </c>
      <c r="C28" s="240">
        <v>2002</v>
      </c>
      <c r="D28" s="240" t="s">
        <v>224</v>
      </c>
      <c r="E28" s="241" t="s">
        <v>23</v>
      </c>
      <c r="F28" s="283">
        <v>5.20833333333333E-4</v>
      </c>
      <c r="G28" s="59">
        <v>2.5057870370370373E-2</v>
      </c>
      <c r="H28" s="126">
        <v>0</v>
      </c>
      <c r="I28" s="126">
        <v>2</v>
      </c>
      <c r="J28" s="126">
        <v>3</v>
      </c>
      <c r="K28" s="126">
        <v>3</v>
      </c>
      <c r="L28" s="61">
        <f t="shared" si="0"/>
        <v>2.4537037037037041E-2</v>
      </c>
      <c r="M28" s="62">
        <f t="shared" si="1"/>
        <v>3.0555555555555614E-3</v>
      </c>
      <c r="N28" s="97"/>
      <c r="O28" s="148">
        <f t="shared" si="2"/>
        <v>85.775862068965495</v>
      </c>
      <c r="P28" s="148"/>
      <c r="Q28" s="230">
        <f t="shared" ref="Q28:Q33" si="5">+(2*$L$8-L28)*100/$L$8</f>
        <v>85.775862068965495</v>
      </c>
      <c r="R28" s="237"/>
    </row>
    <row r="29" spans="1:18" s="252" customFormat="1" ht="19.5" customHeight="1">
      <c r="A29" s="282">
        <v>22</v>
      </c>
      <c r="B29" s="239" t="s">
        <v>41</v>
      </c>
      <c r="C29" s="240">
        <v>2000</v>
      </c>
      <c r="D29" s="240" t="s">
        <v>238</v>
      </c>
      <c r="E29" s="241" t="s">
        <v>22</v>
      </c>
      <c r="F29" s="283">
        <v>6.3657407407407402E-4</v>
      </c>
      <c r="G29" s="59">
        <v>2.5312500000000002E-2</v>
      </c>
      <c r="H29" s="126">
        <v>2</v>
      </c>
      <c r="I29" s="126">
        <v>3</v>
      </c>
      <c r="J29" s="126">
        <v>1</v>
      </c>
      <c r="K29" s="126">
        <v>1</v>
      </c>
      <c r="L29" s="61">
        <f t="shared" si="0"/>
        <v>2.4675925925925928E-2</v>
      </c>
      <c r="M29" s="62">
        <f t="shared" si="1"/>
        <v>3.1944444444444477E-3</v>
      </c>
      <c r="N29" s="97"/>
      <c r="O29" s="148">
        <f t="shared" si="2"/>
        <v>85.129310344827573</v>
      </c>
      <c r="P29" s="148">
        <f>+(2*$L$9-L29)*100/$L$9</f>
        <v>85.622317596566504</v>
      </c>
      <c r="Q29" s="230"/>
      <c r="R29" s="249"/>
    </row>
    <row r="30" spans="1:18" s="252" customFormat="1" ht="19.5" customHeight="1">
      <c r="A30" s="282">
        <v>23</v>
      </c>
      <c r="B30" s="239" t="s">
        <v>89</v>
      </c>
      <c r="C30" s="240">
        <v>2002</v>
      </c>
      <c r="D30" s="240" t="s">
        <v>224</v>
      </c>
      <c r="E30" s="241" t="s">
        <v>206</v>
      </c>
      <c r="F30" s="283">
        <v>1.21527777777778E-3</v>
      </c>
      <c r="G30" s="59">
        <v>2.5960648148148149E-2</v>
      </c>
      <c r="H30" s="126">
        <v>1</v>
      </c>
      <c r="I30" s="126">
        <v>2</v>
      </c>
      <c r="J30" s="126">
        <v>2</v>
      </c>
      <c r="K30" s="126">
        <v>4</v>
      </c>
      <c r="L30" s="61">
        <f t="shared" si="0"/>
        <v>2.4745370370370369E-2</v>
      </c>
      <c r="M30" s="62">
        <f t="shared" si="1"/>
        <v>3.2638888888888891E-3</v>
      </c>
      <c r="N30" s="97"/>
      <c r="O30" s="148">
        <f t="shared" si="2"/>
        <v>84.806034482758619</v>
      </c>
      <c r="P30" s="148"/>
      <c r="Q30" s="230">
        <f t="shared" si="5"/>
        <v>84.806034482758619</v>
      </c>
      <c r="R30" s="249"/>
    </row>
    <row r="31" spans="1:18" s="252" customFormat="1" ht="19.5" customHeight="1">
      <c r="A31" s="282">
        <v>24</v>
      </c>
      <c r="B31" s="243" t="s">
        <v>172</v>
      </c>
      <c r="C31" s="244">
        <v>2003</v>
      </c>
      <c r="D31" s="244" t="s">
        <v>227</v>
      </c>
      <c r="E31" s="245" t="s">
        <v>207</v>
      </c>
      <c r="F31" s="283">
        <v>1.44675925925926E-3</v>
      </c>
      <c r="G31" s="59">
        <v>2.6226851851851852E-2</v>
      </c>
      <c r="H31" s="126">
        <v>1</v>
      </c>
      <c r="I31" s="126">
        <v>0</v>
      </c>
      <c r="J31" s="126">
        <v>2</v>
      </c>
      <c r="K31" s="126">
        <v>4</v>
      </c>
      <c r="L31" s="61">
        <f t="shared" si="0"/>
        <v>2.4780092592592593E-2</v>
      </c>
      <c r="M31" s="62">
        <f t="shared" si="1"/>
        <v>3.2986111111111133E-3</v>
      </c>
      <c r="N31" s="97"/>
      <c r="O31" s="148">
        <f t="shared" si="2"/>
        <v>84.644396551724128</v>
      </c>
      <c r="P31" s="148"/>
      <c r="Q31" s="230"/>
      <c r="R31" s="249">
        <f>+(2*$L$20-L31)*100/$L$20</f>
        <v>94.375925012333497</v>
      </c>
    </row>
    <row r="32" spans="1:18" s="252" customFormat="1" ht="19.5" customHeight="1">
      <c r="A32" s="282">
        <v>25</v>
      </c>
      <c r="B32" s="239" t="s">
        <v>182</v>
      </c>
      <c r="C32" s="240">
        <v>2003</v>
      </c>
      <c r="D32" s="240" t="s">
        <v>227</v>
      </c>
      <c r="E32" s="241" t="s">
        <v>206</v>
      </c>
      <c r="F32" s="283">
        <v>1.6782407407407399E-3</v>
      </c>
      <c r="G32" s="59">
        <v>2.6921296296296294E-2</v>
      </c>
      <c r="H32" s="126">
        <v>1</v>
      </c>
      <c r="I32" s="126">
        <v>0</v>
      </c>
      <c r="J32" s="126">
        <v>2</v>
      </c>
      <c r="K32" s="126">
        <v>2</v>
      </c>
      <c r="L32" s="61">
        <f t="shared" si="0"/>
        <v>2.5243055555555553E-2</v>
      </c>
      <c r="M32" s="62">
        <f t="shared" si="1"/>
        <v>3.7615740740740734E-3</v>
      </c>
      <c r="N32" s="97"/>
      <c r="O32" s="148">
        <f t="shared" si="2"/>
        <v>82.489224137931032</v>
      </c>
      <c r="P32" s="148"/>
      <c r="Q32" s="230"/>
      <c r="R32" s="249">
        <f>+(2*$L$20-L32)*100/$L$20</f>
        <v>92.402565367538259</v>
      </c>
    </row>
    <row r="33" spans="1:18" s="252" customFormat="1" ht="19.5" customHeight="1">
      <c r="A33" s="282">
        <v>26</v>
      </c>
      <c r="B33" s="239" t="s">
        <v>176</v>
      </c>
      <c r="C33" s="240">
        <v>2002</v>
      </c>
      <c r="D33" s="240" t="s">
        <v>224</v>
      </c>
      <c r="E33" s="241" t="s">
        <v>206</v>
      </c>
      <c r="F33" s="283">
        <v>1.27314814814815E-3</v>
      </c>
      <c r="G33" s="59">
        <v>2.6805555555555555E-2</v>
      </c>
      <c r="H33" s="126">
        <v>2</v>
      </c>
      <c r="I33" s="126">
        <v>3</v>
      </c>
      <c r="J33" s="126">
        <v>4</v>
      </c>
      <c r="K33" s="126">
        <v>2</v>
      </c>
      <c r="L33" s="61">
        <f t="shared" si="0"/>
        <v>2.5532407407407406E-2</v>
      </c>
      <c r="M33" s="62">
        <f t="shared" si="1"/>
        <v>4.0509259259259266E-3</v>
      </c>
      <c r="N33" s="98"/>
      <c r="O33" s="148">
        <f t="shared" si="2"/>
        <v>81.142241379310349</v>
      </c>
      <c r="P33" s="148"/>
      <c r="Q33" s="230">
        <f t="shared" si="5"/>
        <v>81.142241379310349</v>
      </c>
      <c r="R33" s="249"/>
    </row>
    <row r="34" spans="1:18" s="252" customFormat="1" ht="19.5" customHeight="1">
      <c r="A34" s="282">
        <v>27</v>
      </c>
      <c r="B34" s="239" t="s">
        <v>245</v>
      </c>
      <c r="C34" s="240">
        <v>2000</v>
      </c>
      <c r="D34" s="240" t="s">
        <v>238</v>
      </c>
      <c r="E34" s="241" t="s">
        <v>207</v>
      </c>
      <c r="F34" s="283">
        <v>1.5625000000000001E-3</v>
      </c>
      <c r="G34" s="59">
        <v>2.7303240740740743E-2</v>
      </c>
      <c r="H34" s="126">
        <v>3</v>
      </c>
      <c r="I34" s="126">
        <v>5</v>
      </c>
      <c r="J34" s="126">
        <v>1</v>
      </c>
      <c r="K34" s="126">
        <v>3</v>
      </c>
      <c r="L34" s="61">
        <f t="shared" si="0"/>
        <v>2.5740740740740741E-2</v>
      </c>
      <c r="M34" s="62">
        <f t="shared" si="1"/>
        <v>4.2592592592592612E-3</v>
      </c>
      <c r="N34" s="97"/>
      <c r="O34" s="148">
        <f t="shared" si="2"/>
        <v>80.172413793103445</v>
      </c>
      <c r="P34" s="148">
        <f t="shared" ref="P34:P35" si="6">+(2*$L$9-L34)*100/$L$9</f>
        <v>80.68669527896995</v>
      </c>
      <c r="Q34" s="230"/>
      <c r="R34" s="237"/>
    </row>
    <row r="35" spans="1:18" ht="19.5" customHeight="1">
      <c r="A35" s="282">
        <v>28</v>
      </c>
      <c r="B35" s="239" t="s">
        <v>46</v>
      </c>
      <c r="C35" s="240">
        <v>2000</v>
      </c>
      <c r="D35" s="240" t="s">
        <v>238</v>
      </c>
      <c r="E35" s="241" t="s">
        <v>207</v>
      </c>
      <c r="F35" s="283">
        <v>1.0416666666666699E-3</v>
      </c>
      <c r="G35" s="59">
        <v>2.7037037037037037E-2</v>
      </c>
      <c r="H35" s="126">
        <v>3</v>
      </c>
      <c r="I35" s="126">
        <v>3</v>
      </c>
      <c r="J35" s="126">
        <v>4</v>
      </c>
      <c r="K35" s="126">
        <v>3</v>
      </c>
      <c r="L35" s="61">
        <f t="shared" si="0"/>
        <v>2.5995370370370367E-2</v>
      </c>
      <c r="M35" s="62">
        <f t="shared" si="1"/>
        <v>4.5138888888888867E-3</v>
      </c>
      <c r="N35" s="97"/>
      <c r="O35" s="148">
        <f t="shared" si="2"/>
        <v>78.987068965517253</v>
      </c>
      <c r="P35" s="148">
        <f t="shared" si="6"/>
        <v>79.506437768240346</v>
      </c>
      <c r="R35" s="249"/>
    </row>
    <row r="36" spans="1:18" ht="19.5" customHeight="1">
      <c r="A36" s="282">
        <v>29</v>
      </c>
      <c r="B36" s="239" t="s">
        <v>178</v>
      </c>
      <c r="C36" s="240">
        <v>2003</v>
      </c>
      <c r="D36" s="240" t="s">
        <v>227</v>
      </c>
      <c r="E36" s="241" t="s">
        <v>22</v>
      </c>
      <c r="F36" s="283">
        <v>1.38888888888889E-3</v>
      </c>
      <c r="G36" s="59">
        <v>2.8194444444444442E-2</v>
      </c>
      <c r="H36" s="126">
        <v>3</v>
      </c>
      <c r="I36" s="126">
        <v>2</v>
      </c>
      <c r="J36" s="126">
        <v>2</v>
      </c>
      <c r="K36" s="126">
        <v>5</v>
      </c>
      <c r="L36" s="61">
        <f t="shared" si="0"/>
        <v>2.6805555555555551E-2</v>
      </c>
      <c r="M36" s="62">
        <f t="shared" si="1"/>
        <v>5.3240740740740713E-3</v>
      </c>
      <c r="N36" s="98"/>
      <c r="O36" s="148">
        <f t="shared" si="2"/>
        <v>75.215517241379331</v>
      </c>
      <c r="P36" s="148"/>
      <c r="Q36" s="230"/>
      <c r="R36" s="249">
        <f t="shared" ref="R36:R38" si="7">+(2*$L$20-L36)*100/$L$20</f>
        <v>85.742476566354242</v>
      </c>
    </row>
    <row r="37" spans="1:18" ht="19.5" customHeight="1">
      <c r="A37" s="282">
        <v>30</v>
      </c>
      <c r="B37" s="239" t="s">
        <v>186</v>
      </c>
      <c r="C37" s="240">
        <v>2003</v>
      </c>
      <c r="D37" s="240" t="s">
        <v>227</v>
      </c>
      <c r="E37" s="241" t="s">
        <v>22</v>
      </c>
      <c r="F37" s="283">
        <v>1.79398148148148E-3</v>
      </c>
      <c r="G37" s="59">
        <v>2.9479166666666667E-2</v>
      </c>
      <c r="H37" s="60">
        <v>1</v>
      </c>
      <c r="I37" s="60">
        <v>2</v>
      </c>
      <c r="J37" s="60">
        <v>3</v>
      </c>
      <c r="K37" s="60">
        <v>3</v>
      </c>
      <c r="L37" s="61">
        <f t="shared" si="0"/>
        <v>2.7685185185185188E-2</v>
      </c>
      <c r="M37" s="62">
        <f t="shared" si="1"/>
        <v>6.2037037037037078E-3</v>
      </c>
      <c r="N37" s="98"/>
      <c r="O37" s="148">
        <f t="shared" si="2"/>
        <v>71.120689655172399</v>
      </c>
      <c r="P37" s="148"/>
      <c r="Q37" s="230"/>
      <c r="R37" s="249">
        <f t="shared" si="7"/>
        <v>81.993093241243216</v>
      </c>
    </row>
    <row r="38" spans="1:18" ht="19.5" customHeight="1">
      <c r="A38" s="282">
        <v>31</v>
      </c>
      <c r="B38" s="239" t="s">
        <v>187</v>
      </c>
      <c r="C38" s="240">
        <v>2003</v>
      </c>
      <c r="D38" s="240" t="s">
        <v>227</v>
      </c>
      <c r="E38" s="241" t="s">
        <v>22</v>
      </c>
      <c r="F38" s="283">
        <v>1.6203703703703701E-3</v>
      </c>
      <c r="G38" s="59">
        <v>2.9942129629629628E-2</v>
      </c>
      <c r="H38" s="60">
        <v>4</v>
      </c>
      <c r="I38" s="60">
        <v>2</v>
      </c>
      <c r="J38" s="60">
        <v>5</v>
      </c>
      <c r="K38" s="60">
        <v>2</v>
      </c>
      <c r="L38" s="61">
        <f t="shared" si="0"/>
        <v>2.8321759259259258E-2</v>
      </c>
      <c r="M38" s="62">
        <f t="shared" si="1"/>
        <v>6.8402777777777785E-3</v>
      </c>
      <c r="N38" s="98"/>
      <c r="O38" s="148">
        <f t="shared" si="2"/>
        <v>68.15732758620689</v>
      </c>
      <c r="P38" s="148"/>
      <c r="Q38" s="230"/>
      <c r="R38" s="249">
        <f t="shared" si="7"/>
        <v>79.279723729649746</v>
      </c>
    </row>
    <row r="39" spans="1:18" ht="19.5" customHeight="1" thickBot="1">
      <c r="A39" s="285">
        <v>32</v>
      </c>
      <c r="B39" s="258" t="s">
        <v>88</v>
      </c>
      <c r="C39" s="259">
        <v>2002</v>
      </c>
      <c r="D39" s="259" t="s">
        <v>224</v>
      </c>
      <c r="E39" s="260" t="s">
        <v>206</v>
      </c>
      <c r="F39" s="286">
        <v>1.7361111111111099E-3</v>
      </c>
      <c r="G39" s="84">
        <v>2.7719907407407405E-2</v>
      </c>
      <c r="H39" s="85">
        <v>2</v>
      </c>
      <c r="I39" s="85">
        <v>0</v>
      </c>
      <c r="J39" s="85">
        <v>3</v>
      </c>
      <c r="K39" s="85">
        <v>4</v>
      </c>
      <c r="L39" s="86" t="s">
        <v>253</v>
      </c>
      <c r="M39" s="87"/>
      <c r="N39" s="98"/>
      <c r="O39" s="148"/>
      <c r="P39" s="148"/>
      <c r="R39" s="249"/>
    </row>
  </sheetData>
  <mergeCells count="1">
    <mergeCell ref="A2:C2"/>
  </mergeCells>
  <hyperlinks>
    <hyperlink ref="E20" r:id="rId1" location="/kluby/33" display="https://evidence.biatlon.cz/ - /kluby/33"/>
    <hyperlink ref="E21" r:id="rId2" location="/kluby/11" display="https://evidence.biatlon.cz/ - /kluby/11"/>
    <hyperlink ref="E31" r:id="rId3" location="/kluby/137" display="https://evidence.biatlon.cz/ - /kluby/137"/>
    <hyperlink ref="E32" r:id="rId4" location="/kluby/33" display="https://evidence.biatlon.cz/ - /kluby/33"/>
    <hyperlink ref="E36" r:id="rId5" location="/kluby/11" display="https://evidence.biatlon.cz/ - /kluby/11"/>
    <hyperlink ref="E22" r:id="rId6" location="/kluby/111" display="https://evidence.biatlon.cz/ - /kluby/111"/>
    <hyperlink ref="E38" r:id="rId7" location="/kluby/11" display="https://evidence.biatlon.cz/ - /kluby/11"/>
    <hyperlink ref="E37" r:id="rId8" location="/kluby/11" display="https://evidence.biatlon.cz/ - /kluby/11"/>
    <hyperlink ref="E11" r:id="rId9" location="/kluby/11" display="https://evidence.biatlon.cz/ - /kluby/11"/>
    <hyperlink ref="E23" r:id="rId10" location="/kluby/111" display="https://evidence.biatlon.cz/ - /kluby/111"/>
    <hyperlink ref="E12" r:id="rId11" location="/kluby/11" display="https://evidence.biatlon.cz/ - /kluby/11"/>
    <hyperlink ref="E24" r:id="rId12" location="/kluby/137" display="https://evidence.biatlon.cz/ - /kluby/137"/>
    <hyperlink ref="E10" r:id="rId13" location="/kluby/111" display="https://evidence.biatlon.cz/ - /kluby/111"/>
    <hyperlink ref="E30" r:id="rId14" location="/kluby/33" display="https://evidence.biatlon.cz/ - /kluby/33"/>
    <hyperlink ref="E19" r:id="rId15" location="/kluby/11" display="https://evidence.biatlon.cz/ - /kluby/11"/>
    <hyperlink ref="E39" r:id="rId16" location="/kluby/33" display="https://evidence.biatlon.cz/ - /kluby/33"/>
    <hyperlink ref="E28" r:id="rId17" location="/kluby/111" display="https://evidence.biatlon.cz/ - /kluby/111"/>
    <hyperlink ref="E33" r:id="rId18" location="/kluby/33" display="https://evidence.biatlon.cz/ - /kluby/33"/>
    <hyperlink ref="E14" r:id="rId19" location="/kluby/137" display="https://evidence.biatlon.cz/ - /kluby/137"/>
    <hyperlink ref="E16" r:id="rId20" location="/kluby/33" display="https://evidence.biatlon.cz/ - /kluby/33"/>
    <hyperlink ref="E17" r:id="rId21" location="/kluby/137" display="https://evidence.biatlon.cz/ - /kluby/137"/>
    <hyperlink ref="E29" r:id="rId22" location="/kluby/11" display="https://evidence.biatlon.cz/ - /kluby/11"/>
    <hyperlink ref="E35" r:id="rId23" location="/kluby/137" display="https://evidence.biatlon.cz/ - /kluby/137"/>
    <hyperlink ref="E9" r:id="rId24" location="/kluby/11" display="https://evidence.biatlon.cz/ - /kluby/11"/>
    <hyperlink ref="E18" r:id="rId25" location="/kluby/111" display="https://evidence.biatlon.cz/ - /kluby/111"/>
    <hyperlink ref="E15" r:id="rId26" location="/kluby/33" display="https://evidence.biatlon.cz/ - /kluby/33"/>
    <hyperlink ref="E34" r:id="rId27" location="/kluby/137" display="https://evidence.biatlon.cz/ - /kluby/137"/>
    <hyperlink ref="E13" r:id="rId28" location="/kluby/111" display="https://evidence.biatlon.cz/ - /kluby/111"/>
    <hyperlink ref="E25" r:id="rId29" location="/kluby/137" display="https://evidence.biatlon.cz/ - /kluby/137"/>
    <hyperlink ref="E26" r:id="rId30" location="/kluby/11" display="https://evidence.biatlon.cz/ - /kluby/11"/>
    <hyperlink ref="E27" r:id="rId31" location="/kluby/33" display="https://evidence.biatlon.cz/ - /kluby/33"/>
    <hyperlink ref="E8" r:id="rId32" location="/kluby/11" display="https://evidence.biatlon.cz/ - /kluby/11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R43"/>
  <sheetViews>
    <sheetView workbookViewId="0">
      <selection activeCell="D13" sqref="C13:D13"/>
    </sheetView>
  </sheetViews>
  <sheetFormatPr defaultRowHeight="15"/>
  <cols>
    <col min="1" max="1" width="5.7109375" style="226" customWidth="1"/>
    <col min="2" max="2" width="25.7109375" style="226" customWidth="1"/>
    <col min="3" max="3" width="9.140625" style="222"/>
    <col min="4" max="4" width="12.7109375" style="221" customWidth="1"/>
    <col min="5" max="5" width="15.5703125" style="220" customWidth="1"/>
    <col min="6" max="6" width="10.5703125" style="220" customWidth="1"/>
    <col min="7" max="7" width="12.7109375" style="220" customWidth="1"/>
    <col min="8" max="8" width="12.7109375" style="221" customWidth="1"/>
    <col min="9" max="9" width="10.7109375" style="221" customWidth="1"/>
    <col min="10" max="11" width="10.7109375" style="222" customWidth="1"/>
    <col min="12" max="12" width="12.7109375" style="220" customWidth="1"/>
    <col min="13" max="13" width="11.7109375" style="220" bestFit="1" customWidth="1"/>
    <col min="14" max="14" width="9.28515625" style="220" customWidth="1"/>
    <col min="15" max="15" width="10.7109375" style="215" customWidth="1"/>
    <col min="16" max="16" width="10.7109375" style="216" customWidth="1"/>
    <col min="17" max="17" width="10.7109375" style="217" customWidth="1"/>
    <col min="18" max="18" width="10.7109375" style="218" customWidth="1"/>
    <col min="19" max="16384" width="9.140625" style="220"/>
  </cols>
  <sheetData>
    <row r="1" spans="1:18" s="205" customFormat="1" ht="18.75">
      <c r="A1" s="201" t="s">
        <v>414</v>
      </c>
      <c r="B1" s="201"/>
      <c r="C1" s="202"/>
      <c r="D1" s="203"/>
      <c r="E1" s="204"/>
      <c r="F1" s="202"/>
      <c r="G1" s="202"/>
      <c r="H1" s="202"/>
      <c r="Q1" s="287"/>
    </row>
    <row r="2" spans="1:18" s="205" customFormat="1" ht="18.75">
      <c r="A2" s="306"/>
      <c r="B2" s="306"/>
      <c r="C2" s="306"/>
      <c r="D2" s="207"/>
      <c r="E2" s="204"/>
      <c r="F2" s="208"/>
      <c r="G2" s="202"/>
      <c r="H2" s="202"/>
      <c r="Q2" s="287"/>
    </row>
    <row r="3" spans="1:18" s="205" customFormat="1" ht="18.75">
      <c r="A3" s="21" t="s">
        <v>440</v>
      </c>
      <c r="B3" s="21"/>
      <c r="C3" s="22"/>
      <c r="D3" s="21"/>
      <c r="E3" s="209"/>
      <c r="F3" s="21"/>
      <c r="G3" s="21"/>
      <c r="H3" s="21"/>
      <c r="I3" s="21"/>
      <c r="Q3" s="287"/>
    </row>
    <row r="4" spans="1:18" s="214" customFormat="1" ht="15.75">
      <c r="A4" s="210" t="s">
        <v>435</v>
      </c>
      <c r="B4" s="278"/>
      <c r="C4" s="212"/>
      <c r="D4" s="213"/>
      <c r="E4" s="210"/>
      <c r="F4" s="210"/>
      <c r="G4" s="210"/>
      <c r="H4" s="210"/>
      <c r="I4" s="210"/>
      <c r="J4" s="210"/>
      <c r="K4" s="210"/>
      <c r="L4" s="210"/>
      <c r="O4" s="215"/>
      <c r="P4" s="216"/>
      <c r="Q4" s="217"/>
      <c r="R4" s="218"/>
    </row>
    <row r="5" spans="1:18" ht="15.75">
      <c r="A5" s="212"/>
      <c r="B5" s="219"/>
      <c r="C5" s="212"/>
      <c r="D5" s="213"/>
      <c r="E5" s="210"/>
      <c r="F5" s="210"/>
    </row>
    <row r="6" spans="1:18" ht="18.75">
      <c r="A6" s="201" t="s">
        <v>441</v>
      </c>
      <c r="B6" s="223"/>
      <c r="C6" s="224"/>
      <c r="D6" s="223"/>
      <c r="E6" s="223"/>
      <c r="F6" s="223"/>
      <c r="G6" s="223"/>
      <c r="H6" s="223"/>
      <c r="I6" s="223"/>
      <c r="J6" s="223"/>
      <c r="O6" s="307" t="s">
        <v>108</v>
      </c>
      <c r="P6" s="307"/>
      <c r="Q6" s="307"/>
      <c r="R6" s="307"/>
    </row>
    <row r="7" spans="1:18" s="219" customFormat="1" ht="16.5" thickBot="1">
      <c r="A7" s="227" t="s">
        <v>109</v>
      </c>
      <c r="B7" s="227" t="s">
        <v>419</v>
      </c>
      <c r="C7" s="227" t="s">
        <v>110</v>
      </c>
      <c r="D7" s="279" t="s">
        <v>420</v>
      </c>
      <c r="E7" s="279" t="s">
        <v>437</v>
      </c>
      <c r="F7" s="227" t="s">
        <v>113</v>
      </c>
      <c r="G7" s="227" t="s">
        <v>114</v>
      </c>
      <c r="H7" s="227" t="s">
        <v>115</v>
      </c>
      <c r="I7" s="227" t="s">
        <v>115</v>
      </c>
      <c r="J7" s="227" t="s">
        <v>438</v>
      </c>
      <c r="K7" s="227" t="s">
        <v>438</v>
      </c>
      <c r="L7" s="288" t="s">
        <v>117</v>
      </c>
      <c r="M7" s="227" t="s">
        <v>118</v>
      </c>
      <c r="N7" s="227" t="s">
        <v>439</v>
      </c>
      <c r="O7" s="228" t="s">
        <v>423</v>
      </c>
      <c r="P7" s="229" t="s">
        <v>120</v>
      </c>
      <c r="Q7" s="230" t="s">
        <v>121</v>
      </c>
      <c r="R7" s="231" t="s">
        <v>122</v>
      </c>
    </row>
    <row r="8" spans="1:18" s="214" customFormat="1" ht="19.5" customHeight="1">
      <c r="A8" s="280">
        <v>1</v>
      </c>
      <c r="B8" s="233" t="s">
        <v>61</v>
      </c>
      <c r="C8" s="234">
        <v>2001</v>
      </c>
      <c r="D8" s="234" t="s">
        <v>211</v>
      </c>
      <c r="E8" s="235" t="s">
        <v>207</v>
      </c>
      <c r="F8" s="48">
        <v>5.7870370370370366E-5</v>
      </c>
      <c r="G8" s="48">
        <v>1.8402777777777778E-2</v>
      </c>
      <c r="H8" s="289">
        <v>2</v>
      </c>
      <c r="I8" s="49">
        <v>2</v>
      </c>
      <c r="J8" s="49">
        <v>0</v>
      </c>
      <c r="K8" s="49">
        <v>1</v>
      </c>
      <c r="L8" s="256">
        <f t="shared" ref="L8:L40" si="0">SUM(G8-F8)</f>
        <v>1.8344907407407407E-2</v>
      </c>
      <c r="M8" s="51">
        <f t="shared" ref="M8:M42" si="1">SUM(L8-$L$8)</f>
        <v>0</v>
      </c>
      <c r="N8" s="98"/>
      <c r="O8" s="148">
        <v>100</v>
      </c>
      <c r="P8" s="148"/>
      <c r="Q8" s="246">
        <v>100</v>
      </c>
      <c r="R8" s="237"/>
    </row>
    <row r="9" spans="1:18" s="214" customFormat="1" ht="19.5" customHeight="1">
      <c r="A9" s="282">
        <v>2</v>
      </c>
      <c r="B9" s="239" t="s">
        <v>84</v>
      </c>
      <c r="C9" s="240">
        <v>2001</v>
      </c>
      <c r="D9" s="240" t="s">
        <v>211</v>
      </c>
      <c r="E9" s="241" t="s">
        <v>23</v>
      </c>
      <c r="F9" s="59">
        <v>0</v>
      </c>
      <c r="G9" s="59">
        <v>1.8518518518518521E-2</v>
      </c>
      <c r="H9" s="290">
        <v>0</v>
      </c>
      <c r="I9" s="126">
        <v>2</v>
      </c>
      <c r="J9" s="126">
        <v>1</v>
      </c>
      <c r="K9" s="126">
        <v>1</v>
      </c>
      <c r="L9" s="61">
        <f t="shared" si="0"/>
        <v>1.8518518518518521E-2</v>
      </c>
      <c r="M9" s="62">
        <f t="shared" si="1"/>
        <v>1.7361111111111396E-4</v>
      </c>
      <c r="N9" s="98"/>
      <c r="O9" s="148">
        <f t="shared" ref="O9:O42" si="2">+(2*$L$8-L9)*100/$L$8</f>
        <v>99.053627760252354</v>
      </c>
      <c r="P9" s="148"/>
      <c r="Q9" s="230">
        <f>+(2*$L$8-L9)*100/$L$8</f>
        <v>99.053627760252354</v>
      </c>
      <c r="R9" s="237"/>
    </row>
    <row r="10" spans="1:18" s="214" customFormat="1" ht="19.5" customHeight="1">
      <c r="A10" s="282">
        <v>3</v>
      </c>
      <c r="B10" s="239" t="s">
        <v>147</v>
      </c>
      <c r="C10" s="240">
        <v>2002</v>
      </c>
      <c r="D10" s="240" t="s">
        <v>211</v>
      </c>
      <c r="E10" s="241" t="s">
        <v>206</v>
      </c>
      <c r="F10" s="59">
        <v>4.6296296296296298E-4</v>
      </c>
      <c r="G10" s="59">
        <v>1.9363425925925926E-2</v>
      </c>
      <c r="H10" s="290">
        <v>1</v>
      </c>
      <c r="I10" s="126">
        <v>0</v>
      </c>
      <c r="J10" s="126">
        <v>0</v>
      </c>
      <c r="K10" s="126">
        <v>1</v>
      </c>
      <c r="L10" s="61">
        <f t="shared" si="0"/>
        <v>1.8900462962962963E-2</v>
      </c>
      <c r="M10" s="62">
        <f t="shared" si="1"/>
        <v>5.5555555555555566E-4</v>
      </c>
      <c r="N10" s="98"/>
      <c r="O10" s="148">
        <f t="shared" si="2"/>
        <v>96.971608832807576</v>
      </c>
      <c r="P10" s="148"/>
      <c r="Q10" s="230">
        <f t="shared" ref="Q10:Q11" si="3">+(2*$L$8-L10)*100/$L$8</f>
        <v>96.971608832807576</v>
      </c>
      <c r="R10" s="237"/>
    </row>
    <row r="11" spans="1:18" s="214" customFormat="1" ht="19.5" customHeight="1">
      <c r="A11" s="282">
        <v>4</v>
      </c>
      <c r="B11" s="239" t="s">
        <v>85</v>
      </c>
      <c r="C11" s="240">
        <v>2001</v>
      </c>
      <c r="D11" s="240" t="s">
        <v>211</v>
      </c>
      <c r="E11" s="241" t="s">
        <v>207</v>
      </c>
      <c r="F11" s="59">
        <v>2.89351851851852E-4</v>
      </c>
      <c r="G11" s="59">
        <v>1.9340277777777779E-2</v>
      </c>
      <c r="H11" s="290">
        <v>2</v>
      </c>
      <c r="I11" s="126">
        <v>0</v>
      </c>
      <c r="J11" s="126">
        <v>1</v>
      </c>
      <c r="K11" s="126">
        <v>2</v>
      </c>
      <c r="L11" s="61">
        <f t="shared" si="0"/>
        <v>1.9050925925925926E-2</v>
      </c>
      <c r="M11" s="62">
        <f t="shared" si="1"/>
        <v>7.0601851851851902E-4</v>
      </c>
      <c r="N11" s="98"/>
      <c r="O11" s="148">
        <f t="shared" si="2"/>
        <v>96.151419558359621</v>
      </c>
      <c r="P11" s="148"/>
      <c r="Q11" s="230">
        <f t="shared" si="3"/>
        <v>96.151419558359621</v>
      </c>
      <c r="R11" s="237"/>
    </row>
    <row r="12" spans="1:18" s="214" customFormat="1" ht="19.5" customHeight="1">
      <c r="A12" s="282">
        <v>5</v>
      </c>
      <c r="B12" s="239" t="s">
        <v>208</v>
      </c>
      <c r="C12" s="240">
        <v>2000</v>
      </c>
      <c r="D12" s="240" t="s">
        <v>205</v>
      </c>
      <c r="E12" s="241" t="s">
        <v>207</v>
      </c>
      <c r="F12" s="59">
        <v>4.0509259259259301E-4</v>
      </c>
      <c r="G12" s="59">
        <v>1.9606481481481482E-2</v>
      </c>
      <c r="H12" s="290">
        <v>0</v>
      </c>
      <c r="I12" s="126">
        <v>0</v>
      </c>
      <c r="J12" s="126">
        <v>1</v>
      </c>
      <c r="K12" s="126">
        <v>1</v>
      </c>
      <c r="L12" s="61">
        <f t="shared" si="0"/>
        <v>1.9201388888888889E-2</v>
      </c>
      <c r="M12" s="62">
        <f t="shared" si="1"/>
        <v>8.5648148148148237E-4</v>
      </c>
      <c r="N12" s="98"/>
      <c r="O12" s="148">
        <f t="shared" si="2"/>
        <v>95.331230283911665</v>
      </c>
      <c r="P12" s="148">
        <v>100</v>
      </c>
      <c r="Q12" s="246"/>
      <c r="R12" s="237"/>
    </row>
    <row r="13" spans="1:18" s="214" customFormat="1" ht="19.5" customHeight="1">
      <c r="A13" s="282">
        <v>6</v>
      </c>
      <c r="B13" s="239" t="s">
        <v>136</v>
      </c>
      <c r="C13" s="240">
        <v>2001</v>
      </c>
      <c r="D13" s="240" t="s">
        <v>211</v>
      </c>
      <c r="E13" s="241" t="s">
        <v>207</v>
      </c>
      <c r="F13" s="59">
        <v>5.78703703703704E-4</v>
      </c>
      <c r="G13" s="59">
        <v>1.9872685185185184E-2</v>
      </c>
      <c r="H13" s="290">
        <v>1</v>
      </c>
      <c r="I13" s="126">
        <v>1</v>
      </c>
      <c r="J13" s="126">
        <v>2</v>
      </c>
      <c r="K13" s="126">
        <v>0</v>
      </c>
      <c r="L13" s="61">
        <f t="shared" si="0"/>
        <v>1.9293981481481481E-2</v>
      </c>
      <c r="M13" s="62">
        <f t="shared" si="1"/>
        <v>9.490740740740744E-4</v>
      </c>
      <c r="N13" s="98"/>
      <c r="O13" s="148">
        <f t="shared" si="2"/>
        <v>94.82649842271293</v>
      </c>
      <c r="P13" s="148"/>
      <c r="Q13" s="230">
        <f>+(2*$L$8-L13)*100/$L$8</f>
        <v>94.82649842271293</v>
      </c>
      <c r="R13" s="237"/>
    </row>
    <row r="14" spans="1:18" s="214" customFormat="1" ht="19.5" customHeight="1">
      <c r="A14" s="282">
        <v>7</v>
      </c>
      <c r="B14" s="239" t="s">
        <v>143</v>
      </c>
      <c r="C14" s="240">
        <v>2003</v>
      </c>
      <c r="D14" s="240" t="s">
        <v>213</v>
      </c>
      <c r="E14" s="241" t="s">
        <v>206</v>
      </c>
      <c r="F14" s="59">
        <v>1.0416666666666699E-3</v>
      </c>
      <c r="G14" s="59">
        <v>2.0462962962962964E-2</v>
      </c>
      <c r="H14" s="290">
        <v>1</v>
      </c>
      <c r="I14" s="126">
        <v>0</v>
      </c>
      <c r="J14" s="126">
        <v>1</v>
      </c>
      <c r="K14" s="126">
        <v>1</v>
      </c>
      <c r="L14" s="61">
        <f t="shared" si="0"/>
        <v>1.9421296296296294E-2</v>
      </c>
      <c r="M14" s="62">
        <f t="shared" si="1"/>
        <v>1.0763888888888871E-3</v>
      </c>
      <c r="N14" s="97"/>
      <c r="O14" s="148">
        <f t="shared" si="2"/>
        <v>94.13249211356468</v>
      </c>
      <c r="P14" s="148"/>
      <c r="Q14" s="230"/>
      <c r="R14" s="237">
        <v>100</v>
      </c>
    </row>
    <row r="15" spans="1:18" s="214" customFormat="1" ht="19.5" customHeight="1">
      <c r="A15" s="282">
        <v>8</v>
      </c>
      <c r="B15" s="239" t="s">
        <v>142</v>
      </c>
      <c r="C15" s="240">
        <v>2002</v>
      </c>
      <c r="D15" s="240" t="s">
        <v>211</v>
      </c>
      <c r="E15" s="241" t="s">
        <v>207</v>
      </c>
      <c r="F15" s="59">
        <v>1.1574074074074073E-4</v>
      </c>
      <c r="G15" s="59">
        <v>1.9618055555555555E-2</v>
      </c>
      <c r="H15" s="290">
        <v>2</v>
      </c>
      <c r="I15" s="126">
        <v>1</v>
      </c>
      <c r="J15" s="126">
        <v>1</v>
      </c>
      <c r="K15" s="126">
        <v>3</v>
      </c>
      <c r="L15" s="61">
        <f t="shared" si="0"/>
        <v>1.9502314814814816E-2</v>
      </c>
      <c r="M15" s="62">
        <f t="shared" si="1"/>
        <v>1.1574074074074091E-3</v>
      </c>
      <c r="N15" s="98"/>
      <c r="O15" s="148">
        <f t="shared" si="2"/>
        <v>93.690851735015769</v>
      </c>
      <c r="P15" s="148"/>
      <c r="Q15" s="230">
        <f>+(2*$L$8-L15)*100/$L$8</f>
        <v>93.690851735015769</v>
      </c>
      <c r="R15" s="237"/>
    </row>
    <row r="16" spans="1:18" s="214" customFormat="1" ht="19.5" customHeight="1">
      <c r="A16" s="282">
        <v>9</v>
      </c>
      <c r="B16" s="239" t="s">
        <v>53</v>
      </c>
      <c r="C16" s="240">
        <v>2000</v>
      </c>
      <c r="D16" s="240" t="s">
        <v>205</v>
      </c>
      <c r="E16" s="241" t="s">
        <v>207</v>
      </c>
      <c r="F16" s="59">
        <v>2.31481481481481E-4</v>
      </c>
      <c r="G16" s="59">
        <v>2.0185185185185184E-2</v>
      </c>
      <c r="H16" s="290">
        <v>2</v>
      </c>
      <c r="I16" s="126">
        <v>3</v>
      </c>
      <c r="J16" s="126">
        <v>1</v>
      </c>
      <c r="K16" s="126">
        <v>1</v>
      </c>
      <c r="L16" s="61">
        <f t="shared" si="0"/>
        <v>1.9953703703703703E-2</v>
      </c>
      <c r="M16" s="62">
        <f t="shared" si="1"/>
        <v>1.6087962962962957E-3</v>
      </c>
      <c r="N16" s="98"/>
      <c r="O16" s="148">
        <f t="shared" si="2"/>
        <v>91.230283911671933</v>
      </c>
      <c r="P16" s="148">
        <f>+(2*$L$12-L16)*100/$L$12</f>
        <v>96.081977094635334</v>
      </c>
      <c r="Q16" s="230"/>
      <c r="R16" s="237"/>
    </row>
    <row r="17" spans="1:18" s="214" customFormat="1" ht="19.5" customHeight="1">
      <c r="A17" s="282">
        <v>10</v>
      </c>
      <c r="B17" s="239" t="s">
        <v>69</v>
      </c>
      <c r="C17" s="240">
        <v>2001</v>
      </c>
      <c r="D17" s="240" t="s">
        <v>211</v>
      </c>
      <c r="E17" s="241" t="s">
        <v>206</v>
      </c>
      <c r="F17" s="59">
        <v>8.1018518518518505E-4</v>
      </c>
      <c r="G17" s="59">
        <v>2.0879629629629626E-2</v>
      </c>
      <c r="H17" s="290">
        <v>2</v>
      </c>
      <c r="I17" s="126">
        <v>1</v>
      </c>
      <c r="J17" s="126">
        <v>1</v>
      </c>
      <c r="K17" s="126">
        <v>1</v>
      </c>
      <c r="L17" s="61">
        <f t="shared" si="0"/>
        <v>2.0069444444444442E-2</v>
      </c>
      <c r="M17" s="62">
        <f t="shared" si="1"/>
        <v>1.7245370370370348E-3</v>
      </c>
      <c r="N17" s="97"/>
      <c r="O17" s="148">
        <f t="shared" si="2"/>
        <v>90.599369085173507</v>
      </c>
      <c r="P17" s="148"/>
      <c r="Q17" s="230">
        <f t="shared" ref="Q17:Q20" si="4">+(2*$L$8-L17)*100/$L$8</f>
        <v>90.599369085173507</v>
      </c>
      <c r="R17" s="237"/>
    </row>
    <row r="18" spans="1:18" s="214" customFormat="1" ht="19.5" customHeight="1">
      <c r="A18" s="282">
        <v>11</v>
      </c>
      <c r="B18" s="239" t="s">
        <v>138</v>
      </c>
      <c r="C18" s="240">
        <v>2002</v>
      </c>
      <c r="D18" s="240" t="s">
        <v>211</v>
      </c>
      <c r="E18" s="241" t="s">
        <v>206</v>
      </c>
      <c r="F18" s="59">
        <v>1.7361111111111101E-4</v>
      </c>
      <c r="G18" s="59">
        <v>2.0277777777777777E-2</v>
      </c>
      <c r="H18" s="290">
        <v>0</v>
      </c>
      <c r="I18" s="126">
        <v>1</v>
      </c>
      <c r="J18" s="126">
        <v>0</v>
      </c>
      <c r="K18" s="126">
        <v>3</v>
      </c>
      <c r="L18" s="61">
        <f t="shared" si="0"/>
        <v>2.0104166666666666E-2</v>
      </c>
      <c r="M18" s="62">
        <f t="shared" si="1"/>
        <v>1.759259259259259E-3</v>
      </c>
      <c r="N18" s="98"/>
      <c r="O18" s="148">
        <f t="shared" si="2"/>
        <v>90.410094637223978</v>
      </c>
      <c r="P18" s="148"/>
      <c r="Q18" s="230">
        <f t="shared" si="4"/>
        <v>90.410094637223978</v>
      </c>
      <c r="R18" s="237"/>
    </row>
    <row r="19" spans="1:18" s="214" customFormat="1" ht="19.5" customHeight="1">
      <c r="A19" s="282">
        <v>12</v>
      </c>
      <c r="B19" s="239" t="s">
        <v>86</v>
      </c>
      <c r="C19" s="240">
        <v>2002</v>
      </c>
      <c r="D19" s="240" t="s">
        <v>211</v>
      </c>
      <c r="E19" s="241" t="s">
        <v>206</v>
      </c>
      <c r="F19" s="59">
        <v>6.3657407407407402E-4</v>
      </c>
      <c r="G19" s="59">
        <v>2.074074074074074E-2</v>
      </c>
      <c r="H19" s="290">
        <v>2</v>
      </c>
      <c r="I19" s="126">
        <v>2</v>
      </c>
      <c r="J19" s="126">
        <v>2</v>
      </c>
      <c r="K19" s="126">
        <v>0</v>
      </c>
      <c r="L19" s="61">
        <f t="shared" si="0"/>
        <v>2.0104166666666666E-2</v>
      </c>
      <c r="M19" s="62">
        <f t="shared" si="1"/>
        <v>1.759259259259259E-3</v>
      </c>
      <c r="N19" s="97"/>
      <c r="O19" s="148">
        <f t="shared" si="2"/>
        <v>90.410094637223978</v>
      </c>
      <c r="P19" s="148"/>
      <c r="Q19" s="230">
        <f t="shared" si="4"/>
        <v>90.410094637223978</v>
      </c>
      <c r="R19" s="237"/>
    </row>
    <row r="20" spans="1:18" s="214" customFormat="1" ht="19.5" customHeight="1">
      <c r="A20" s="282">
        <v>13</v>
      </c>
      <c r="B20" s="239" t="s">
        <v>132</v>
      </c>
      <c r="C20" s="240">
        <v>2002</v>
      </c>
      <c r="D20" s="240" t="s">
        <v>211</v>
      </c>
      <c r="E20" s="241" t="s">
        <v>22</v>
      </c>
      <c r="F20" s="59">
        <v>6.9444444444444404E-4</v>
      </c>
      <c r="G20" s="59">
        <v>2.1087962962962961E-2</v>
      </c>
      <c r="H20" s="290">
        <v>1</v>
      </c>
      <c r="I20" s="126">
        <v>2</v>
      </c>
      <c r="J20" s="126">
        <v>1</v>
      </c>
      <c r="K20" s="126">
        <v>1</v>
      </c>
      <c r="L20" s="61">
        <f t="shared" si="0"/>
        <v>2.0393518518518516E-2</v>
      </c>
      <c r="M20" s="62">
        <f t="shared" si="1"/>
        <v>2.0486111111111087E-3</v>
      </c>
      <c r="N20" s="97"/>
      <c r="O20" s="148">
        <f t="shared" si="2"/>
        <v>88.832807570977934</v>
      </c>
      <c r="P20" s="148"/>
      <c r="Q20" s="230">
        <f t="shared" si="4"/>
        <v>88.832807570977934</v>
      </c>
      <c r="R20" s="237"/>
    </row>
    <row r="21" spans="1:18" s="214" customFormat="1" ht="19.5" customHeight="1">
      <c r="A21" s="282">
        <v>14</v>
      </c>
      <c r="B21" s="271" t="s">
        <v>338</v>
      </c>
      <c r="C21" s="240">
        <v>2000</v>
      </c>
      <c r="D21" s="240" t="s">
        <v>205</v>
      </c>
      <c r="E21" s="241" t="s">
        <v>207</v>
      </c>
      <c r="F21" s="59">
        <v>5.20833333333333E-4</v>
      </c>
      <c r="G21" s="59">
        <v>2.0925925925925928E-2</v>
      </c>
      <c r="H21" s="290">
        <v>3</v>
      </c>
      <c r="I21" s="126">
        <v>0</v>
      </c>
      <c r="J21" s="126">
        <v>1</v>
      </c>
      <c r="K21" s="126">
        <v>1</v>
      </c>
      <c r="L21" s="61">
        <f t="shared" si="0"/>
        <v>2.0405092592592596E-2</v>
      </c>
      <c r="M21" s="62">
        <f t="shared" si="1"/>
        <v>2.0601851851851892E-3</v>
      </c>
      <c r="N21" s="98"/>
      <c r="O21" s="148">
        <f t="shared" si="2"/>
        <v>88.769716088328053</v>
      </c>
      <c r="P21" s="148">
        <f>+(2*$L$12-L21)*100/$L$12</f>
        <v>93.731163351416498</v>
      </c>
      <c r="Q21" s="246"/>
      <c r="R21" s="249"/>
    </row>
    <row r="22" spans="1:18" s="214" customFormat="1" ht="19.5" customHeight="1">
      <c r="A22" s="282">
        <v>15</v>
      </c>
      <c r="B22" s="239" t="s">
        <v>140</v>
      </c>
      <c r="C22" s="240">
        <v>2002</v>
      </c>
      <c r="D22" s="240" t="s">
        <v>211</v>
      </c>
      <c r="E22" s="241" t="s">
        <v>22</v>
      </c>
      <c r="F22" s="59">
        <v>1.5625000000000001E-3</v>
      </c>
      <c r="G22" s="59">
        <v>2.2141203703703705E-2</v>
      </c>
      <c r="H22" s="290">
        <v>2</v>
      </c>
      <c r="I22" s="126">
        <v>0</v>
      </c>
      <c r="J22" s="126">
        <v>2</v>
      </c>
      <c r="K22" s="126">
        <v>1</v>
      </c>
      <c r="L22" s="61">
        <f t="shared" si="0"/>
        <v>2.0578703703703703E-2</v>
      </c>
      <c r="M22" s="62">
        <f t="shared" si="1"/>
        <v>2.2337962962962962E-3</v>
      </c>
      <c r="N22" s="97"/>
      <c r="O22" s="148">
        <f t="shared" si="2"/>
        <v>87.82334384858045</v>
      </c>
      <c r="P22" s="148"/>
      <c r="Q22" s="230">
        <f>+(2*$L$8-L22)*100/$L$8</f>
        <v>87.82334384858045</v>
      </c>
      <c r="R22" s="249"/>
    </row>
    <row r="23" spans="1:18" s="214" customFormat="1" ht="19.5" customHeight="1">
      <c r="A23" s="282">
        <v>16</v>
      </c>
      <c r="B23" s="239" t="s">
        <v>214</v>
      </c>
      <c r="C23" s="240">
        <v>2003</v>
      </c>
      <c r="D23" s="240" t="s">
        <v>213</v>
      </c>
      <c r="E23" s="241" t="s">
        <v>206</v>
      </c>
      <c r="F23" s="59">
        <v>1.44675925925926E-3</v>
      </c>
      <c r="G23" s="59">
        <v>2.2094907407407407E-2</v>
      </c>
      <c r="H23" s="290">
        <v>1</v>
      </c>
      <c r="I23" s="126">
        <v>0</v>
      </c>
      <c r="J23" s="126">
        <v>1</v>
      </c>
      <c r="K23" s="126">
        <v>3</v>
      </c>
      <c r="L23" s="61">
        <f t="shared" si="0"/>
        <v>2.0648148148148148E-2</v>
      </c>
      <c r="M23" s="62">
        <f t="shared" si="1"/>
        <v>2.3032407407407411E-3</v>
      </c>
      <c r="N23" s="97"/>
      <c r="O23" s="148">
        <f t="shared" si="2"/>
        <v>87.444794952681377</v>
      </c>
      <c r="P23" s="148"/>
      <c r="Q23" s="230"/>
      <c r="R23" s="249">
        <f>+(2*$L$14-L23)*100/$L$14</f>
        <v>93.682955899880795</v>
      </c>
    </row>
    <row r="24" spans="1:18" s="214" customFormat="1" ht="19.5" customHeight="1">
      <c r="A24" s="282">
        <v>17</v>
      </c>
      <c r="B24" s="239" t="s">
        <v>222</v>
      </c>
      <c r="C24" s="240">
        <v>2003</v>
      </c>
      <c r="D24" s="240" t="s">
        <v>213</v>
      </c>
      <c r="E24" s="241" t="s">
        <v>206</v>
      </c>
      <c r="F24" s="59">
        <v>1.1574074074074099E-3</v>
      </c>
      <c r="G24" s="59">
        <v>2.1840277777777778E-2</v>
      </c>
      <c r="H24" s="290">
        <v>2</v>
      </c>
      <c r="I24" s="126">
        <v>1</v>
      </c>
      <c r="J24" s="126">
        <v>2</v>
      </c>
      <c r="K24" s="126">
        <v>1</v>
      </c>
      <c r="L24" s="61">
        <f t="shared" si="0"/>
        <v>2.0682870370370369E-2</v>
      </c>
      <c r="M24" s="62">
        <f t="shared" si="1"/>
        <v>2.3379629629629618E-3</v>
      </c>
      <c r="N24" s="97"/>
      <c r="O24" s="148">
        <f t="shared" si="2"/>
        <v>87.255520504731862</v>
      </c>
      <c r="P24" s="148"/>
      <c r="Q24" s="230"/>
      <c r="R24" s="249">
        <f>+(2*$L$14-L24)*100/$L$14</f>
        <v>93.504171632896302</v>
      </c>
    </row>
    <row r="25" spans="1:18" s="214" customFormat="1" ht="19.5" customHeight="1">
      <c r="A25" s="282">
        <v>18</v>
      </c>
      <c r="B25" s="239" t="s">
        <v>94</v>
      </c>
      <c r="C25" s="240">
        <v>2002</v>
      </c>
      <c r="D25" s="240" t="s">
        <v>211</v>
      </c>
      <c r="E25" s="241" t="s">
        <v>206</v>
      </c>
      <c r="F25" s="59">
        <v>3.4722222222222202E-4</v>
      </c>
      <c r="G25" s="59">
        <v>2.1261574074074075E-2</v>
      </c>
      <c r="H25" s="290">
        <v>4</v>
      </c>
      <c r="I25" s="126">
        <v>0</v>
      </c>
      <c r="J25" s="126">
        <v>1</v>
      </c>
      <c r="K25" s="126">
        <v>2</v>
      </c>
      <c r="L25" s="61">
        <f t="shared" si="0"/>
        <v>2.0914351851851854E-2</v>
      </c>
      <c r="M25" s="62">
        <f t="shared" si="1"/>
        <v>2.5694444444444471E-3</v>
      </c>
      <c r="N25" s="98"/>
      <c r="O25" s="148">
        <f t="shared" si="2"/>
        <v>85.99369085173501</v>
      </c>
      <c r="P25" s="148"/>
      <c r="Q25" s="230">
        <f>+(2*$L$8-L25)*100/$L$8</f>
        <v>85.99369085173501</v>
      </c>
      <c r="R25" s="237"/>
    </row>
    <row r="26" spans="1:18" s="214" customFormat="1" ht="19.5" customHeight="1">
      <c r="A26" s="282">
        <v>19</v>
      </c>
      <c r="B26" s="239" t="s">
        <v>26</v>
      </c>
      <c r="C26" s="240">
        <v>1999</v>
      </c>
      <c r="D26" s="240" t="s">
        <v>205</v>
      </c>
      <c r="E26" s="241" t="s">
        <v>206</v>
      </c>
      <c r="F26" s="59">
        <v>1.6782407407407399E-3</v>
      </c>
      <c r="G26" s="59">
        <v>2.2615740740740742E-2</v>
      </c>
      <c r="H26" s="290">
        <v>1</v>
      </c>
      <c r="I26" s="126">
        <v>1</v>
      </c>
      <c r="J26" s="126">
        <v>1</v>
      </c>
      <c r="K26" s="126">
        <v>3</v>
      </c>
      <c r="L26" s="61">
        <f t="shared" si="0"/>
        <v>2.0937500000000001E-2</v>
      </c>
      <c r="M26" s="62">
        <f t="shared" si="1"/>
        <v>2.5925925925925943E-3</v>
      </c>
      <c r="N26" s="98"/>
      <c r="O26" s="148">
        <f t="shared" si="2"/>
        <v>85.86750788643532</v>
      </c>
      <c r="P26" s="148">
        <f>+(2*$L$12-L26)*100/$L$12</f>
        <v>90.958408679927658</v>
      </c>
      <c r="Q26" s="230"/>
      <c r="R26" s="231"/>
    </row>
    <row r="27" spans="1:18" s="251" customFormat="1" ht="19.5" customHeight="1">
      <c r="A27" s="282">
        <v>20</v>
      </c>
      <c r="B27" s="239" t="s">
        <v>60</v>
      </c>
      <c r="C27" s="240">
        <v>2001</v>
      </c>
      <c r="D27" s="240" t="s">
        <v>211</v>
      </c>
      <c r="E27" s="241" t="s">
        <v>206</v>
      </c>
      <c r="F27" s="59">
        <v>7.5231481481481503E-4</v>
      </c>
      <c r="G27" s="59">
        <v>2.1921296296296296E-2</v>
      </c>
      <c r="H27" s="290">
        <v>1</v>
      </c>
      <c r="I27" s="126">
        <v>1</v>
      </c>
      <c r="J27" s="126">
        <v>1</v>
      </c>
      <c r="K27" s="126">
        <v>3</v>
      </c>
      <c r="L27" s="61">
        <f t="shared" si="0"/>
        <v>2.1168981481481483E-2</v>
      </c>
      <c r="M27" s="62">
        <f t="shared" si="1"/>
        <v>2.8240740740740761E-3</v>
      </c>
      <c r="N27" s="97"/>
      <c r="O27" s="148">
        <f t="shared" si="2"/>
        <v>84.605678233438468</v>
      </c>
      <c r="P27" s="148"/>
      <c r="Q27" s="230">
        <f>+(2*$L$8-L27)*100/$L$8</f>
        <v>84.605678233438468</v>
      </c>
      <c r="R27" s="249"/>
    </row>
    <row r="28" spans="1:18" s="252" customFormat="1" ht="19.5" customHeight="1">
      <c r="A28" s="282">
        <v>21</v>
      </c>
      <c r="B28" s="239" t="s">
        <v>240</v>
      </c>
      <c r="C28" s="240">
        <v>2000</v>
      </c>
      <c r="D28" s="240" t="s">
        <v>205</v>
      </c>
      <c r="E28" s="241" t="s">
        <v>209</v>
      </c>
      <c r="F28" s="59">
        <v>1.85185185185185E-3</v>
      </c>
      <c r="G28" s="59">
        <v>2.3101851851851849E-2</v>
      </c>
      <c r="H28" s="290">
        <v>0</v>
      </c>
      <c r="I28" s="126">
        <v>0</v>
      </c>
      <c r="J28" s="126">
        <v>1</v>
      </c>
      <c r="K28" s="126">
        <v>2</v>
      </c>
      <c r="L28" s="61">
        <f t="shared" si="0"/>
        <v>2.1249999999999998E-2</v>
      </c>
      <c r="M28" s="62">
        <f t="shared" si="1"/>
        <v>2.9050925925925911E-3</v>
      </c>
      <c r="N28" s="98"/>
      <c r="O28" s="148">
        <f t="shared" si="2"/>
        <v>84.1640378548896</v>
      </c>
      <c r="P28" s="148">
        <f>+(2*$L$12-L28)*100/$L$12</f>
        <v>89.330922242314657</v>
      </c>
      <c r="Q28" s="230"/>
      <c r="R28" s="237"/>
    </row>
    <row r="29" spans="1:18" s="252" customFormat="1" ht="19.5" customHeight="1">
      <c r="A29" s="282">
        <v>22</v>
      </c>
      <c r="B29" s="239" t="s">
        <v>145</v>
      </c>
      <c r="C29" s="240">
        <v>2003</v>
      </c>
      <c r="D29" s="240" t="s">
        <v>213</v>
      </c>
      <c r="E29" s="241" t="s">
        <v>207</v>
      </c>
      <c r="F29" s="59">
        <v>8.6805555555555605E-4</v>
      </c>
      <c r="G29" s="59">
        <v>2.2175925925925929E-2</v>
      </c>
      <c r="H29" s="290">
        <v>1</v>
      </c>
      <c r="I29" s="126">
        <v>2</v>
      </c>
      <c r="J29" s="126">
        <v>3</v>
      </c>
      <c r="K29" s="126">
        <v>2</v>
      </c>
      <c r="L29" s="61">
        <f t="shared" si="0"/>
        <v>2.1307870370370373E-2</v>
      </c>
      <c r="M29" s="62">
        <f t="shared" si="1"/>
        <v>2.9629629629629659E-3</v>
      </c>
      <c r="N29" s="97"/>
      <c r="O29" s="148">
        <f t="shared" si="2"/>
        <v>83.848580441640365</v>
      </c>
      <c r="P29" s="148"/>
      <c r="Q29" s="230"/>
      <c r="R29" s="249">
        <f t="shared" ref="R29:R30" si="5">+(2*$L$14-L29)*100/$L$14</f>
        <v>90.286054827175178</v>
      </c>
    </row>
    <row r="30" spans="1:18" s="252" customFormat="1" ht="19.5" customHeight="1">
      <c r="A30" s="282">
        <v>23</v>
      </c>
      <c r="B30" s="239" t="s">
        <v>141</v>
      </c>
      <c r="C30" s="240">
        <v>2003</v>
      </c>
      <c r="D30" s="240" t="s">
        <v>213</v>
      </c>
      <c r="E30" s="241" t="s">
        <v>206</v>
      </c>
      <c r="F30" s="59">
        <v>1.0995370370370399E-3</v>
      </c>
      <c r="G30" s="59">
        <v>2.2673611111111113E-2</v>
      </c>
      <c r="H30" s="290">
        <v>4</v>
      </c>
      <c r="I30" s="126">
        <v>0</v>
      </c>
      <c r="J30" s="126">
        <v>3</v>
      </c>
      <c r="K30" s="126">
        <v>2</v>
      </c>
      <c r="L30" s="61">
        <f t="shared" si="0"/>
        <v>2.1574074074074072E-2</v>
      </c>
      <c r="M30" s="62">
        <f t="shared" si="1"/>
        <v>3.2291666666666649E-3</v>
      </c>
      <c r="N30" s="97"/>
      <c r="O30" s="148">
        <f t="shared" si="2"/>
        <v>82.397476340694013</v>
      </c>
      <c r="P30" s="148"/>
      <c r="Q30" s="230"/>
      <c r="R30" s="249">
        <f t="shared" si="5"/>
        <v>88.915375446960667</v>
      </c>
    </row>
    <row r="31" spans="1:18" s="252" customFormat="1" ht="19.5" customHeight="1">
      <c r="A31" s="282">
        <v>24</v>
      </c>
      <c r="B31" s="239" t="s">
        <v>148</v>
      </c>
      <c r="C31" s="240">
        <v>2003</v>
      </c>
      <c r="D31" s="240" t="s">
        <v>213</v>
      </c>
      <c r="E31" s="241" t="s">
        <v>207</v>
      </c>
      <c r="F31" s="59">
        <v>1.21527777777778E-3</v>
      </c>
      <c r="G31" s="59">
        <v>2.2800925925925929E-2</v>
      </c>
      <c r="H31" s="290">
        <v>3</v>
      </c>
      <c r="I31" s="126">
        <v>1</v>
      </c>
      <c r="J31" s="126">
        <v>4</v>
      </c>
      <c r="K31" s="126">
        <v>1</v>
      </c>
      <c r="L31" s="61">
        <f t="shared" si="0"/>
        <v>2.1585648148148149E-2</v>
      </c>
      <c r="M31" s="62">
        <f t="shared" si="1"/>
        <v>3.2407407407407419E-3</v>
      </c>
      <c r="N31" s="97"/>
      <c r="O31" s="148">
        <f t="shared" si="2"/>
        <v>82.33438485804416</v>
      </c>
      <c r="P31" s="148"/>
      <c r="Q31" s="246"/>
      <c r="R31" s="249">
        <f>+(2*$L$14-L31)*100/$L$14</f>
        <v>88.855780691299145</v>
      </c>
    </row>
    <row r="32" spans="1:18" s="252" customFormat="1" ht="19.5" customHeight="1">
      <c r="A32" s="282">
        <v>25</v>
      </c>
      <c r="B32" s="239" t="s">
        <v>99</v>
      </c>
      <c r="C32" s="240">
        <v>2002</v>
      </c>
      <c r="D32" s="240" t="s">
        <v>211</v>
      </c>
      <c r="E32" s="241" t="s">
        <v>207</v>
      </c>
      <c r="F32" s="59">
        <v>1.27314814814815E-3</v>
      </c>
      <c r="G32" s="59">
        <v>2.297453703703704E-2</v>
      </c>
      <c r="H32" s="290">
        <v>4</v>
      </c>
      <c r="I32" s="126">
        <v>3</v>
      </c>
      <c r="J32" s="126">
        <v>0</v>
      </c>
      <c r="K32" s="126">
        <v>1</v>
      </c>
      <c r="L32" s="61">
        <f t="shared" si="0"/>
        <v>2.1701388888888888E-2</v>
      </c>
      <c r="M32" s="62">
        <f t="shared" si="1"/>
        <v>3.3564814814814811E-3</v>
      </c>
      <c r="N32" s="97"/>
      <c r="O32" s="148">
        <f t="shared" si="2"/>
        <v>81.703470031545734</v>
      </c>
      <c r="P32" s="148"/>
      <c r="Q32" s="230">
        <f>+(2*$L$8-L32)*100/$L$8</f>
        <v>81.703470031545734</v>
      </c>
      <c r="R32" s="237"/>
    </row>
    <row r="33" spans="1:18" s="252" customFormat="1" ht="19.5" customHeight="1">
      <c r="A33" s="282">
        <v>26</v>
      </c>
      <c r="B33" s="239" t="s">
        <v>153</v>
      </c>
      <c r="C33" s="240">
        <v>2003</v>
      </c>
      <c r="D33" s="240" t="s">
        <v>213</v>
      </c>
      <c r="E33" s="241" t="s">
        <v>22</v>
      </c>
      <c r="F33" s="59">
        <v>1.9675925925925898E-3</v>
      </c>
      <c r="G33" s="59">
        <v>2.3703703703703703E-2</v>
      </c>
      <c r="H33" s="290">
        <v>1</v>
      </c>
      <c r="I33" s="126">
        <v>0</v>
      </c>
      <c r="J33" s="126">
        <v>3</v>
      </c>
      <c r="K33" s="126">
        <v>2</v>
      </c>
      <c r="L33" s="61">
        <f t="shared" si="0"/>
        <v>2.1736111111111112E-2</v>
      </c>
      <c r="M33" s="62">
        <f t="shared" si="1"/>
        <v>3.3912037037037053E-3</v>
      </c>
      <c r="N33" s="98"/>
      <c r="O33" s="148">
        <f t="shared" si="2"/>
        <v>81.514195583596205</v>
      </c>
      <c r="P33" s="148"/>
      <c r="Q33" s="230"/>
      <c r="R33" s="249">
        <f>+(2*$L$14-L33)*100/$L$14</f>
        <v>88.081048867699636</v>
      </c>
    </row>
    <row r="34" spans="1:18" s="252" customFormat="1" ht="19.5" customHeight="1">
      <c r="A34" s="282">
        <v>27</v>
      </c>
      <c r="B34" s="239" t="s">
        <v>137</v>
      </c>
      <c r="C34" s="240">
        <v>2002</v>
      </c>
      <c r="D34" s="240" t="s">
        <v>211</v>
      </c>
      <c r="E34" s="241" t="s">
        <v>206</v>
      </c>
      <c r="F34" s="59">
        <v>1.7361111111111099E-3</v>
      </c>
      <c r="G34" s="59">
        <v>2.3541666666666666E-2</v>
      </c>
      <c r="H34" s="290">
        <v>1</v>
      </c>
      <c r="I34" s="126">
        <v>4</v>
      </c>
      <c r="J34" s="126">
        <v>4</v>
      </c>
      <c r="K34" s="126">
        <v>0</v>
      </c>
      <c r="L34" s="61">
        <f t="shared" si="0"/>
        <v>2.1805555555555557E-2</v>
      </c>
      <c r="M34" s="62">
        <f t="shared" si="1"/>
        <v>3.4606481481481502E-3</v>
      </c>
      <c r="N34" s="98"/>
      <c r="O34" s="148">
        <f t="shared" si="2"/>
        <v>81.135646687697147</v>
      </c>
      <c r="P34" s="148"/>
      <c r="Q34" s="230">
        <f t="shared" ref="Q34:Q35" si="6">+(2*$L$8-L34)*100/$L$8</f>
        <v>81.135646687697147</v>
      </c>
      <c r="R34" s="237"/>
    </row>
    <row r="35" spans="1:18" ht="19.5" customHeight="1">
      <c r="A35" s="282">
        <v>28</v>
      </c>
      <c r="B35" s="239" t="s">
        <v>71</v>
      </c>
      <c r="C35" s="240">
        <v>2001</v>
      </c>
      <c r="D35" s="240" t="s">
        <v>211</v>
      </c>
      <c r="E35" s="241" t="s">
        <v>209</v>
      </c>
      <c r="F35" s="59">
        <v>1.38888888888889E-3</v>
      </c>
      <c r="G35" s="59">
        <v>2.3391203703703702E-2</v>
      </c>
      <c r="H35" s="290">
        <v>1</v>
      </c>
      <c r="I35" s="126">
        <v>1</v>
      </c>
      <c r="J35" s="126">
        <v>2</v>
      </c>
      <c r="K35" s="126">
        <v>3</v>
      </c>
      <c r="L35" s="61">
        <f t="shared" si="0"/>
        <v>2.2002314814814811E-2</v>
      </c>
      <c r="M35" s="62">
        <f t="shared" si="1"/>
        <v>3.6574074074074044E-3</v>
      </c>
      <c r="N35" s="97"/>
      <c r="O35" s="148">
        <f t="shared" si="2"/>
        <v>80.063091482649853</v>
      </c>
      <c r="P35" s="148"/>
      <c r="Q35" s="230">
        <f t="shared" si="6"/>
        <v>80.063091482649853</v>
      </c>
      <c r="R35" s="249"/>
    </row>
    <row r="36" spans="1:18" ht="19.5" customHeight="1">
      <c r="A36" s="282">
        <v>29</v>
      </c>
      <c r="B36" s="239" t="s">
        <v>149</v>
      </c>
      <c r="C36" s="240">
        <v>2003</v>
      </c>
      <c r="D36" s="240" t="s">
        <v>213</v>
      </c>
      <c r="E36" s="241" t="s">
        <v>206</v>
      </c>
      <c r="F36" s="59">
        <v>1.79398148148148E-3</v>
      </c>
      <c r="G36" s="59">
        <v>2.3807870370370368E-2</v>
      </c>
      <c r="H36" s="290">
        <v>2</v>
      </c>
      <c r="I36" s="126">
        <v>1</v>
      </c>
      <c r="J36" s="126">
        <v>3</v>
      </c>
      <c r="K36" s="126">
        <v>3</v>
      </c>
      <c r="L36" s="61">
        <f t="shared" si="0"/>
        <v>2.2013888888888888E-2</v>
      </c>
      <c r="M36" s="62">
        <f t="shared" si="1"/>
        <v>3.6689814814814814E-3</v>
      </c>
      <c r="N36" s="98"/>
      <c r="O36" s="148">
        <f t="shared" si="2"/>
        <v>80</v>
      </c>
      <c r="P36" s="148"/>
      <c r="Q36" s="230"/>
      <c r="R36" s="249">
        <f>+(2*$L$14-L36)*100/$L$14</f>
        <v>86.650774731823589</v>
      </c>
    </row>
    <row r="37" spans="1:18" ht="19.5" customHeight="1">
      <c r="A37" s="282">
        <v>30</v>
      </c>
      <c r="B37" s="239" t="s">
        <v>52</v>
      </c>
      <c r="C37" s="240">
        <v>2000</v>
      </c>
      <c r="D37" s="240" t="s">
        <v>205</v>
      </c>
      <c r="E37" s="241" t="s">
        <v>207</v>
      </c>
      <c r="F37" s="59">
        <v>1.5046296296296301E-3</v>
      </c>
      <c r="G37" s="59">
        <v>2.3541666666666666E-2</v>
      </c>
      <c r="H37" s="290">
        <v>3</v>
      </c>
      <c r="I37" s="126">
        <v>3</v>
      </c>
      <c r="J37" s="126">
        <v>3</v>
      </c>
      <c r="K37" s="126">
        <v>5</v>
      </c>
      <c r="L37" s="61">
        <f t="shared" si="0"/>
        <v>2.2037037037037036E-2</v>
      </c>
      <c r="M37" s="62">
        <f t="shared" si="1"/>
        <v>3.6921296296296285E-3</v>
      </c>
      <c r="N37" s="97"/>
      <c r="O37" s="148">
        <f t="shared" si="2"/>
        <v>79.873817034700323</v>
      </c>
      <c r="P37" s="148">
        <f>+(2*$L$12-L37)*100/$L$12</f>
        <v>85.232067510548532</v>
      </c>
      <c r="R37" s="249"/>
    </row>
    <row r="38" spans="1:18" ht="19.5" customHeight="1">
      <c r="A38" s="282">
        <v>31</v>
      </c>
      <c r="B38" s="239" t="s">
        <v>144</v>
      </c>
      <c r="C38" s="240">
        <v>2003</v>
      </c>
      <c r="D38" s="240" t="s">
        <v>213</v>
      </c>
      <c r="E38" s="241" t="s">
        <v>207</v>
      </c>
      <c r="F38" s="59">
        <v>1.33101851851852E-3</v>
      </c>
      <c r="G38" s="59">
        <v>2.3877314814814813E-2</v>
      </c>
      <c r="H38" s="290">
        <v>4</v>
      </c>
      <c r="I38" s="126">
        <v>1</v>
      </c>
      <c r="J38" s="126">
        <v>4</v>
      </c>
      <c r="K38" s="126">
        <v>2</v>
      </c>
      <c r="L38" s="61">
        <f t="shared" si="0"/>
        <v>2.2546296296296293E-2</v>
      </c>
      <c r="M38" s="62">
        <f t="shared" si="1"/>
        <v>4.2013888888888865E-3</v>
      </c>
      <c r="N38" s="97"/>
      <c r="O38" s="148">
        <f t="shared" si="2"/>
        <v>77.097791798107266</v>
      </c>
      <c r="P38" s="148"/>
      <c r="R38" s="249">
        <f>+(2*$L$14-L38)*100/$L$14</f>
        <v>83.909415971394523</v>
      </c>
    </row>
    <row r="39" spans="1:18" ht="19.5" customHeight="1">
      <c r="A39" s="282">
        <v>32</v>
      </c>
      <c r="B39" s="239" t="s">
        <v>218</v>
      </c>
      <c r="C39" s="240">
        <v>2003</v>
      </c>
      <c r="D39" s="240" t="s">
        <v>213</v>
      </c>
      <c r="E39" s="241" t="s">
        <v>23</v>
      </c>
      <c r="F39" s="59">
        <v>9.2592592592592596E-4</v>
      </c>
      <c r="G39" s="59">
        <v>2.4108796296296298E-2</v>
      </c>
      <c r="H39" s="290">
        <v>3</v>
      </c>
      <c r="I39" s="126">
        <v>1</v>
      </c>
      <c r="J39" s="126">
        <v>2</v>
      </c>
      <c r="K39" s="126">
        <v>4</v>
      </c>
      <c r="L39" s="61">
        <f t="shared" si="0"/>
        <v>2.3182870370370371E-2</v>
      </c>
      <c r="M39" s="62">
        <f t="shared" si="1"/>
        <v>4.837962962962964E-3</v>
      </c>
      <c r="N39" s="97"/>
      <c r="O39" s="148">
        <f t="shared" si="2"/>
        <v>73.627760252365917</v>
      </c>
      <c r="P39" s="148"/>
      <c r="R39" s="249">
        <f t="shared" ref="R39:R41" si="7">+(2*$L$14-L39)*100/$L$14</f>
        <v>80.631704410011892</v>
      </c>
    </row>
    <row r="40" spans="1:18" ht="19.5" customHeight="1">
      <c r="A40" s="282">
        <v>33</v>
      </c>
      <c r="B40" s="239" t="s">
        <v>151</v>
      </c>
      <c r="C40" s="240">
        <v>2003</v>
      </c>
      <c r="D40" s="240" t="s">
        <v>213</v>
      </c>
      <c r="E40" s="241" t="s">
        <v>23</v>
      </c>
      <c r="F40" s="59">
        <v>1.90972222222222E-3</v>
      </c>
      <c r="G40" s="59">
        <v>2.5358796296296296E-2</v>
      </c>
      <c r="H40" s="290">
        <v>1</v>
      </c>
      <c r="I40" s="60">
        <v>1</v>
      </c>
      <c r="J40" s="60">
        <v>2</v>
      </c>
      <c r="K40" s="60">
        <v>1</v>
      </c>
      <c r="L40" s="61">
        <f t="shared" si="0"/>
        <v>2.3449074074074077E-2</v>
      </c>
      <c r="M40" s="62">
        <f t="shared" si="1"/>
        <v>5.10416666666667E-3</v>
      </c>
      <c r="N40" s="98"/>
      <c r="O40" s="148">
        <f t="shared" si="2"/>
        <v>72.176656151419536</v>
      </c>
      <c r="P40" s="148"/>
      <c r="Q40" s="230"/>
      <c r="R40" s="249">
        <f t="shared" si="7"/>
        <v>79.261025029797352</v>
      </c>
    </row>
    <row r="41" spans="1:18" ht="19.5" customHeight="1">
      <c r="A41" s="282">
        <v>34</v>
      </c>
      <c r="B41" s="239" t="s">
        <v>146</v>
      </c>
      <c r="C41" s="240">
        <v>2003</v>
      </c>
      <c r="D41" s="240" t="s">
        <v>213</v>
      </c>
      <c r="E41" s="241" t="s">
        <v>207</v>
      </c>
      <c r="F41" s="59">
        <v>9.8379629629629598E-4</v>
      </c>
      <c r="G41" s="59">
        <v>2.3634259259259258E-2</v>
      </c>
      <c r="H41" s="291">
        <v>2</v>
      </c>
      <c r="I41" s="126">
        <v>2</v>
      </c>
      <c r="J41" s="126">
        <v>4</v>
      </c>
      <c r="K41" s="126">
        <v>2</v>
      </c>
      <c r="L41" s="61">
        <v>2.4039351851851853E-2</v>
      </c>
      <c r="M41" s="62">
        <f t="shared" si="1"/>
        <v>5.6944444444444464E-3</v>
      </c>
      <c r="N41" s="97" t="s">
        <v>442</v>
      </c>
      <c r="O41" s="148">
        <f t="shared" si="2"/>
        <v>68.958990536277597</v>
      </c>
      <c r="P41" s="148"/>
      <c r="Q41" s="230"/>
      <c r="R41" s="249">
        <f t="shared" si="7"/>
        <v>76.221692491060764</v>
      </c>
    </row>
    <row r="42" spans="1:18" ht="19.5" customHeight="1">
      <c r="A42" s="282">
        <v>35</v>
      </c>
      <c r="B42" s="239" t="s">
        <v>256</v>
      </c>
      <c r="C42" s="240">
        <v>2000</v>
      </c>
      <c r="D42" s="240" t="s">
        <v>205</v>
      </c>
      <c r="E42" s="241" t="s">
        <v>209</v>
      </c>
      <c r="F42" s="59">
        <v>2.0254629629629598E-3</v>
      </c>
      <c r="G42" s="59">
        <v>2.7418981481481485E-2</v>
      </c>
      <c r="H42" s="290">
        <v>1</v>
      </c>
      <c r="I42" s="60">
        <v>5</v>
      </c>
      <c r="J42" s="60">
        <v>5</v>
      </c>
      <c r="K42" s="60">
        <v>4</v>
      </c>
      <c r="L42" s="61">
        <f>SUM(G42-F42)</f>
        <v>2.5393518518518524E-2</v>
      </c>
      <c r="M42" s="62">
        <f t="shared" si="1"/>
        <v>7.0486111111111166E-3</v>
      </c>
      <c r="N42" s="98"/>
      <c r="O42" s="148">
        <f t="shared" si="2"/>
        <v>61.577287066246029</v>
      </c>
      <c r="P42" s="148">
        <f>+(2*$L$12-L42)*100/$L$12</f>
        <v>67.751657625075325</v>
      </c>
      <c r="Q42" s="230"/>
    </row>
    <row r="43" spans="1:18" ht="19.5" customHeight="1" thickBot="1">
      <c r="A43" s="285">
        <v>36</v>
      </c>
      <c r="B43" s="258" t="s">
        <v>139</v>
      </c>
      <c r="C43" s="259">
        <v>2001</v>
      </c>
      <c r="D43" s="259" t="s">
        <v>211</v>
      </c>
      <c r="E43" s="260" t="s">
        <v>23</v>
      </c>
      <c r="F43" s="84">
        <v>1.6203703703703701E-3</v>
      </c>
      <c r="G43" s="84" t="s">
        <v>96</v>
      </c>
      <c r="H43" s="292">
        <v>0</v>
      </c>
      <c r="I43" s="85">
        <v>0</v>
      </c>
      <c r="J43" s="85">
        <v>3</v>
      </c>
      <c r="K43" s="85"/>
      <c r="L43" s="86"/>
      <c r="M43" s="87"/>
      <c r="N43" s="98"/>
      <c r="O43" s="148"/>
      <c r="P43" s="148"/>
      <c r="Q43" s="230"/>
    </row>
  </sheetData>
  <mergeCells count="2">
    <mergeCell ref="A2:C2"/>
    <mergeCell ref="O6:R6"/>
  </mergeCells>
  <hyperlinks>
    <hyperlink ref="E12" r:id="rId1" location="/kluby/137" display="https://evidence.biatlon.cz/ - /kluby/137"/>
    <hyperlink ref="E26" r:id="rId2" location="/kluby/33" display="https://evidence.biatlon.cz/ - /kluby/33"/>
    <hyperlink ref="E11" r:id="rId3" location="/kluby/137" display="https://evidence.biatlon.cz/ - /kluby/137"/>
    <hyperlink ref="E27" r:id="rId4" location="/kluby/33" display="https://evidence.biatlon.cz/ - /kluby/33"/>
    <hyperlink ref="E43" r:id="rId5" location="/kluby/111" display="https://evidence.biatlon.cz/ - /kluby/111"/>
    <hyperlink ref="E34" r:id="rId6" location="/kluby/33" display="https://evidence.biatlon.cz/ - /kluby/33"/>
    <hyperlink ref="E9" r:id="rId7" location="/kluby/111" display="https://evidence.biatlon.cz/ - /kluby/111"/>
    <hyperlink ref="E18" r:id="rId8" location="/kluby/33" display="https://evidence.biatlon.cz/ - /kluby/33"/>
    <hyperlink ref="E20" r:id="rId9" location="/kluby/11" display="https://evidence.biatlon.cz/ - /kluby/11"/>
    <hyperlink ref="E25" r:id="rId10" location="/kluby/33" display="https://evidence.biatlon.cz/ - /kluby/33"/>
    <hyperlink ref="E8" r:id="rId11" location="/kluby/137" display="https://evidence.biatlon.cz/ - /kluby/137"/>
    <hyperlink ref="E15" r:id="rId12" location="/kluby/137" display="https://evidence.biatlon.cz/ - /kluby/137"/>
    <hyperlink ref="E13" r:id="rId13" location="/kluby/137" display="https://evidence.biatlon.cz/ - /kluby/137"/>
    <hyperlink ref="E35" r:id="rId14" location="/kluby/113" display="https://evidence.biatlon.cz/ - /kluby/113"/>
    <hyperlink ref="E32" r:id="rId15" location="/kluby/137" display="https://evidence.biatlon.cz/ - /kluby/137"/>
    <hyperlink ref="E10" r:id="rId16" location="/kluby/33" display="https://evidence.biatlon.cz/ - /kluby/33"/>
    <hyperlink ref="E22" r:id="rId17" location="/kluby/11" display="https://evidence.biatlon.cz/ - /kluby/11"/>
    <hyperlink ref="E19" r:id="rId18" location="/kluby/33" display="https://evidence.biatlon.cz/ - /kluby/33"/>
    <hyperlink ref="E17" r:id="rId19" location="/kluby/33" display="https://evidence.biatlon.cz/ - /kluby/33"/>
    <hyperlink ref="E41" r:id="rId20" location="/kluby/137" display="https://evidence.biatlon.cz/ - /kluby/137"/>
    <hyperlink ref="E33" r:id="rId21" location="/kluby/11" display="https://evidence.biatlon.cz/ - /kluby/11"/>
    <hyperlink ref="E14" r:id="rId22" location="/kluby/33" display="https://evidence.biatlon.cz/ - /kluby/33"/>
    <hyperlink ref="E38" r:id="rId23" location="/kluby/137" display="https://evidence.biatlon.cz/ - /kluby/137"/>
    <hyperlink ref="E23" r:id="rId24" location="/kluby/33" display="https://evidence.biatlon.cz/ - /kluby/33"/>
    <hyperlink ref="E30" r:id="rId25" location="/kluby/33" display="https://evidence.biatlon.cz/ - /kluby/33"/>
    <hyperlink ref="E36" r:id="rId26" location="/kluby/33" display="https://evidence.biatlon.cz/ - /kluby/33"/>
    <hyperlink ref="E39" r:id="rId27" location="/kluby/111" display="https://evidence.biatlon.cz/ - /kluby/111"/>
    <hyperlink ref="E40" r:id="rId28" location="/kluby/111" display="https://evidence.biatlon.cz/ - /kluby/111"/>
    <hyperlink ref="E31" r:id="rId29" location="/kluby/137" display="https://evidence.biatlon.cz/ - /kluby/137"/>
    <hyperlink ref="E24" r:id="rId30" location="/kluby/33" display="https://evidence.biatlon.cz/ - /kluby/33"/>
    <hyperlink ref="E28" r:id="rId31" location="/kluby/113" display="https://evidence.biatlon.cz/ - /kluby/113"/>
    <hyperlink ref="E29" r:id="rId32" location="/kluby/137" display="https://evidence.biatlon.cz/ - /kluby/137"/>
    <hyperlink ref="E42" r:id="rId33" location="/kluby/113" display="https://evidence.biatlon.cz/ - /kluby/113"/>
    <hyperlink ref="E37" r:id="rId34" location="/kluby/137" display="https://evidence.biatlon.cz/ - /kluby/137"/>
    <hyperlink ref="E16" r:id="rId35" location="/kluby/137" display="https://evidence.biatlon.cz/ - /kluby/137"/>
    <hyperlink ref="E21" r:id="rId36" location="/kluby/137" display="https://evidence.biatlon.cz/ - /kluby/137"/>
  </hyperlink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7"/>
  <sheetViews>
    <sheetView workbookViewId="0">
      <selection activeCell="B31" sqref="B31"/>
    </sheetView>
  </sheetViews>
  <sheetFormatPr defaultRowHeight="15.75"/>
  <cols>
    <col min="1" max="1" width="6.7109375" style="35" customWidth="1"/>
    <col min="2" max="2" width="21.5703125" style="35" customWidth="1"/>
    <col min="3" max="3" width="9.140625" style="11"/>
    <col min="4" max="4" width="14.7109375" style="34" customWidth="1"/>
    <col min="5" max="5" width="9.140625" style="20"/>
    <col min="6" max="6" width="13.5703125" style="20" customWidth="1"/>
    <col min="7" max="7" width="12.7109375" style="30" customWidth="1"/>
    <col min="8" max="9" width="12.7109375" style="11" customWidth="1"/>
    <col min="10" max="10" width="12.7109375" style="20" customWidth="1"/>
    <col min="11" max="11" width="10.28515625" style="20" customWidth="1"/>
    <col min="12" max="12" width="14.140625" style="31" customWidth="1"/>
    <col min="13" max="14" width="9.140625" style="32"/>
    <col min="15" max="15" width="9.140625" style="14"/>
    <col min="16" max="16" width="20" style="20" customWidth="1"/>
    <col min="17" max="256" width="9.140625" style="20"/>
    <col min="257" max="257" width="6.7109375" style="20" customWidth="1"/>
    <col min="258" max="258" width="21.5703125" style="20" customWidth="1"/>
    <col min="259" max="259" width="9.140625" style="20"/>
    <col min="260" max="260" width="14.7109375" style="20" customWidth="1"/>
    <col min="261" max="261" width="9.140625" style="20"/>
    <col min="262" max="262" width="13.5703125" style="20" customWidth="1"/>
    <col min="263" max="266" width="12.7109375" style="20" customWidth="1"/>
    <col min="267" max="267" width="10.28515625" style="20" customWidth="1"/>
    <col min="268" max="268" width="14.140625" style="20" customWidth="1"/>
    <col min="269" max="271" width="9.140625" style="20"/>
    <col min="272" max="272" width="20" style="20" customWidth="1"/>
    <col min="273" max="512" width="9.140625" style="20"/>
    <col min="513" max="513" width="6.7109375" style="20" customWidth="1"/>
    <col min="514" max="514" width="21.5703125" style="20" customWidth="1"/>
    <col min="515" max="515" width="9.140625" style="20"/>
    <col min="516" max="516" width="14.7109375" style="20" customWidth="1"/>
    <col min="517" max="517" width="9.140625" style="20"/>
    <col min="518" max="518" width="13.5703125" style="20" customWidth="1"/>
    <col min="519" max="522" width="12.7109375" style="20" customWidth="1"/>
    <col min="523" max="523" width="10.28515625" style="20" customWidth="1"/>
    <col min="524" max="524" width="14.140625" style="20" customWidth="1"/>
    <col min="525" max="527" width="9.140625" style="20"/>
    <col min="528" max="528" width="20" style="20" customWidth="1"/>
    <col min="529" max="768" width="9.140625" style="20"/>
    <col min="769" max="769" width="6.7109375" style="20" customWidth="1"/>
    <col min="770" max="770" width="21.5703125" style="20" customWidth="1"/>
    <col min="771" max="771" width="9.140625" style="20"/>
    <col min="772" max="772" width="14.7109375" style="20" customWidth="1"/>
    <col min="773" max="773" width="9.140625" style="20"/>
    <col min="774" max="774" width="13.5703125" style="20" customWidth="1"/>
    <col min="775" max="778" width="12.7109375" style="20" customWidth="1"/>
    <col min="779" max="779" width="10.28515625" style="20" customWidth="1"/>
    <col min="780" max="780" width="14.140625" style="20" customWidth="1"/>
    <col min="781" max="783" width="9.140625" style="20"/>
    <col min="784" max="784" width="20" style="20" customWidth="1"/>
    <col min="785" max="1024" width="9.140625" style="20"/>
    <col min="1025" max="1025" width="6.7109375" style="20" customWidth="1"/>
    <col min="1026" max="1026" width="21.5703125" style="20" customWidth="1"/>
    <col min="1027" max="1027" width="9.140625" style="20"/>
    <col min="1028" max="1028" width="14.7109375" style="20" customWidth="1"/>
    <col min="1029" max="1029" width="9.140625" style="20"/>
    <col min="1030" max="1030" width="13.5703125" style="20" customWidth="1"/>
    <col min="1031" max="1034" width="12.7109375" style="20" customWidth="1"/>
    <col min="1035" max="1035" width="10.28515625" style="20" customWidth="1"/>
    <col min="1036" max="1036" width="14.140625" style="20" customWidth="1"/>
    <col min="1037" max="1039" width="9.140625" style="20"/>
    <col min="1040" max="1040" width="20" style="20" customWidth="1"/>
    <col min="1041" max="1280" width="9.140625" style="20"/>
    <col min="1281" max="1281" width="6.7109375" style="20" customWidth="1"/>
    <col min="1282" max="1282" width="21.5703125" style="20" customWidth="1"/>
    <col min="1283" max="1283" width="9.140625" style="20"/>
    <col min="1284" max="1284" width="14.7109375" style="20" customWidth="1"/>
    <col min="1285" max="1285" width="9.140625" style="20"/>
    <col min="1286" max="1286" width="13.5703125" style="20" customWidth="1"/>
    <col min="1287" max="1290" width="12.7109375" style="20" customWidth="1"/>
    <col min="1291" max="1291" width="10.28515625" style="20" customWidth="1"/>
    <col min="1292" max="1292" width="14.140625" style="20" customWidth="1"/>
    <col min="1293" max="1295" width="9.140625" style="20"/>
    <col min="1296" max="1296" width="20" style="20" customWidth="1"/>
    <col min="1297" max="1536" width="9.140625" style="20"/>
    <col min="1537" max="1537" width="6.7109375" style="20" customWidth="1"/>
    <col min="1538" max="1538" width="21.5703125" style="20" customWidth="1"/>
    <col min="1539" max="1539" width="9.140625" style="20"/>
    <col min="1540" max="1540" width="14.7109375" style="20" customWidth="1"/>
    <col min="1541" max="1541" width="9.140625" style="20"/>
    <col min="1542" max="1542" width="13.5703125" style="20" customWidth="1"/>
    <col min="1543" max="1546" width="12.7109375" style="20" customWidth="1"/>
    <col min="1547" max="1547" width="10.28515625" style="20" customWidth="1"/>
    <col min="1548" max="1548" width="14.140625" style="20" customWidth="1"/>
    <col min="1549" max="1551" width="9.140625" style="20"/>
    <col min="1552" max="1552" width="20" style="20" customWidth="1"/>
    <col min="1553" max="1792" width="9.140625" style="20"/>
    <col min="1793" max="1793" width="6.7109375" style="20" customWidth="1"/>
    <col min="1794" max="1794" width="21.5703125" style="20" customWidth="1"/>
    <col min="1795" max="1795" width="9.140625" style="20"/>
    <col min="1796" max="1796" width="14.7109375" style="20" customWidth="1"/>
    <col min="1797" max="1797" width="9.140625" style="20"/>
    <col min="1798" max="1798" width="13.5703125" style="20" customWidth="1"/>
    <col min="1799" max="1802" width="12.7109375" style="20" customWidth="1"/>
    <col min="1803" max="1803" width="10.28515625" style="20" customWidth="1"/>
    <col min="1804" max="1804" width="14.140625" style="20" customWidth="1"/>
    <col min="1805" max="1807" width="9.140625" style="20"/>
    <col min="1808" max="1808" width="20" style="20" customWidth="1"/>
    <col min="1809" max="2048" width="9.140625" style="20"/>
    <col min="2049" max="2049" width="6.7109375" style="20" customWidth="1"/>
    <col min="2050" max="2050" width="21.5703125" style="20" customWidth="1"/>
    <col min="2051" max="2051" width="9.140625" style="20"/>
    <col min="2052" max="2052" width="14.7109375" style="20" customWidth="1"/>
    <col min="2053" max="2053" width="9.140625" style="20"/>
    <col min="2054" max="2054" width="13.5703125" style="20" customWidth="1"/>
    <col min="2055" max="2058" width="12.7109375" style="20" customWidth="1"/>
    <col min="2059" max="2059" width="10.28515625" style="20" customWidth="1"/>
    <col min="2060" max="2060" width="14.140625" style="20" customWidth="1"/>
    <col min="2061" max="2063" width="9.140625" style="20"/>
    <col min="2064" max="2064" width="20" style="20" customWidth="1"/>
    <col min="2065" max="2304" width="9.140625" style="20"/>
    <col min="2305" max="2305" width="6.7109375" style="20" customWidth="1"/>
    <col min="2306" max="2306" width="21.5703125" style="20" customWidth="1"/>
    <col min="2307" max="2307" width="9.140625" style="20"/>
    <col min="2308" max="2308" width="14.7109375" style="20" customWidth="1"/>
    <col min="2309" max="2309" width="9.140625" style="20"/>
    <col min="2310" max="2310" width="13.5703125" style="20" customWidth="1"/>
    <col min="2311" max="2314" width="12.7109375" style="20" customWidth="1"/>
    <col min="2315" max="2315" width="10.28515625" style="20" customWidth="1"/>
    <col min="2316" max="2316" width="14.140625" style="20" customWidth="1"/>
    <col min="2317" max="2319" width="9.140625" style="20"/>
    <col min="2320" max="2320" width="20" style="20" customWidth="1"/>
    <col min="2321" max="2560" width="9.140625" style="20"/>
    <col min="2561" max="2561" width="6.7109375" style="20" customWidth="1"/>
    <col min="2562" max="2562" width="21.5703125" style="20" customWidth="1"/>
    <col min="2563" max="2563" width="9.140625" style="20"/>
    <col min="2564" max="2564" width="14.7109375" style="20" customWidth="1"/>
    <col min="2565" max="2565" width="9.140625" style="20"/>
    <col min="2566" max="2566" width="13.5703125" style="20" customWidth="1"/>
    <col min="2567" max="2570" width="12.7109375" style="20" customWidth="1"/>
    <col min="2571" max="2571" width="10.28515625" style="20" customWidth="1"/>
    <col min="2572" max="2572" width="14.140625" style="20" customWidth="1"/>
    <col min="2573" max="2575" width="9.140625" style="20"/>
    <col min="2576" max="2576" width="20" style="20" customWidth="1"/>
    <col min="2577" max="2816" width="9.140625" style="20"/>
    <col min="2817" max="2817" width="6.7109375" style="20" customWidth="1"/>
    <col min="2818" max="2818" width="21.5703125" style="20" customWidth="1"/>
    <col min="2819" max="2819" width="9.140625" style="20"/>
    <col min="2820" max="2820" width="14.7109375" style="20" customWidth="1"/>
    <col min="2821" max="2821" width="9.140625" style="20"/>
    <col min="2822" max="2822" width="13.5703125" style="20" customWidth="1"/>
    <col min="2823" max="2826" width="12.7109375" style="20" customWidth="1"/>
    <col min="2827" max="2827" width="10.28515625" style="20" customWidth="1"/>
    <col min="2828" max="2828" width="14.140625" style="20" customWidth="1"/>
    <col min="2829" max="2831" width="9.140625" style="20"/>
    <col min="2832" max="2832" width="20" style="20" customWidth="1"/>
    <col min="2833" max="3072" width="9.140625" style="20"/>
    <col min="3073" max="3073" width="6.7109375" style="20" customWidth="1"/>
    <col min="3074" max="3074" width="21.5703125" style="20" customWidth="1"/>
    <col min="3075" max="3075" width="9.140625" style="20"/>
    <col min="3076" max="3076" width="14.7109375" style="20" customWidth="1"/>
    <col min="3077" max="3077" width="9.140625" style="20"/>
    <col min="3078" max="3078" width="13.5703125" style="20" customWidth="1"/>
    <col min="3079" max="3082" width="12.7109375" style="20" customWidth="1"/>
    <col min="3083" max="3083" width="10.28515625" style="20" customWidth="1"/>
    <col min="3084" max="3084" width="14.140625" style="20" customWidth="1"/>
    <col min="3085" max="3087" width="9.140625" style="20"/>
    <col min="3088" max="3088" width="20" style="20" customWidth="1"/>
    <col min="3089" max="3328" width="9.140625" style="20"/>
    <col min="3329" max="3329" width="6.7109375" style="20" customWidth="1"/>
    <col min="3330" max="3330" width="21.5703125" style="20" customWidth="1"/>
    <col min="3331" max="3331" width="9.140625" style="20"/>
    <col min="3332" max="3332" width="14.7109375" style="20" customWidth="1"/>
    <col min="3333" max="3333" width="9.140625" style="20"/>
    <col min="3334" max="3334" width="13.5703125" style="20" customWidth="1"/>
    <col min="3335" max="3338" width="12.7109375" style="20" customWidth="1"/>
    <col min="3339" max="3339" width="10.28515625" style="20" customWidth="1"/>
    <col min="3340" max="3340" width="14.140625" style="20" customWidth="1"/>
    <col min="3341" max="3343" width="9.140625" style="20"/>
    <col min="3344" max="3344" width="20" style="20" customWidth="1"/>
    <col min="3345" max="3584" width="9.140625" style="20"/>
    <col min="3585" max="3585" width="6.7109375" style="20" customWidth="1"/>
    <col min="3586" max="3586" width="21.5703125" style="20" customWidth="1"/>
    <col min="3587" max="3587" width="9.140625" style="20"/>
    <col min="3588" max="3588" width="14.7109375" style="20" customWidth="1"/>
    <col min="3589" max="3589" width="9.140625" style="20"/>
    <col min="3590" max="3590" width="13.5703125" style="20" customWidth="1"/>
    <col min="3591" max="3594" width="12.7109375" style="20" customWidth="1"/>
    <col min="3595" max="3595" width="10.28515625" style="20" customWidth="1"/>
    <col min="3596" max="3596" width="14.140625" style="20" customWidth="1"/>
    <col min="3597" max="3599" width="9.140625" style="20"/>
    <col min="3600" max="3600" width="20" style="20" customWidth="1"/>
    <col min="3601" max="3840" width="9.140625" style="20"/>
    <col min="3841" max="3841" width="6.7109375" style="20" customWidth="1"/>
    <col min="3842" max="3842" width="21.5703125" style="20" customWidth="1"/>
    <col min="3843" max="3843" width="9.140625" style="20"/>
    <col min="3844" max="3844" width="14.7109375" style="20" customWidth="1"/>
    <col min="3845" max="3845" width="9.140625" style="20"/>
    <col min="3846" max="3846" width="13.5703125" style="20" customWidth="1"/>
    <col min="3847" max="3850" width="12.7109375" style="20" customWidth="1"/>
    <col min="3851" max="3851" width="10.28515625" style="20" customWidth="1"/>
    <col min="3852" max="3852" width="14.140625" style="20" customWidth="1"/>
    <col min="3853" max="3855" width="9.140625" style="20"/>
    <col min="3856" max="3856" width="20" style="20" customWidth="1"/>
    <col min="3857" max="4096" width="9.140625" style="20"/>
    <col min="4097" max="4097" width="6.7109375" style="20" customWidth="1"/>
    <col min="4098" max="4098" width="21.5703125" style="20" customWidth="1"/>
    <col min="4099" max="4099" width="9.140625" style="20"/>
    <col min="4100" max="4100" width="14.7109375" style="20" customWidth="1"/>
    <col min="4101" max="4101" width="9.140625" style="20"/>
    <col min="4102" max="4102" width="13.5703125" style="20" customWidth="1"/>
    <col min="4103" max="4106" width="12.7109375" style="20" customWidth="1"/>
    <col min="4107" max="4107" width="10.28515625" style="20" customWidth="1"/>
    <col min="4108" max="4108" width="14.140625" style="20" customWidth="1"/>
    <col min="4109" max="4111" width="9.140625" style="20"/>
    <col min="4112" max="4112" width="20" style="20" customWidth="1"/>
    <col min="4113" max="4352" width="9.140625" style="20"/>
    <col min="4353" max="4353" width="6.7109375" style="20" customWidth="1"/>
    <col min="4354" max="4354" width="21.5703125" style="20" customWidth="1"/>
    <col min="4355" max="4355" width="9.140625" style="20"/>
    <col min="4356" max="4356" width="14.7109375" style="20" customWidth="1"/>
    <col min="4357" max="4357" width="9.140625" style="20"/>
    <col min="4358" max="4358" width="13.5703125" style="20" customWidth="1"/>
    <col min="4359" max="4362" width="12.7109375" style="20" customWidth="1"/>
    <col min="4363" max="4363" width="10.28515625" style="20" customWidth="1"/>
    <col min="4364" max="4364" width="14.140625" style="20" customWidth="1"/>
    <col min="4365" max="4367" width="9.140625" style="20"/>
    <col min="4368" max="4368" width="20" style="20" customWidth="1"/>
    <col min="4369" max="4608" width="9.140625" style="20"/>
    <col min="4609" max="4609" width="6.7109375" style="20" customWidth="1"/>
    <col min="4610" max="4610" width="21.5703125" style="20" customWidth="1"/>
    <col min="4611" max="4611" width="9.140625" style="20"/>
    <col min="4612" max="4612" width="14.7109375" style="20" customWidth="1"/>
    <col min="4613" max="4613" width="9.140625" style="20"/>
    <col min="4614" max="4614" width="13.5703125" style="20" customWidth="1"/>
    <col min="4615" max="4618" width="12.7109375" style="20" customWidth="1"/>
    <col min="4619" max="4619" width="10.28515625" style="20" customWidth="1"/>
    <col min="4620" max="4620" width="14.140625" style="20" customWidth="1"/>
    <col min="4621" max="4623" width="9.140625" style="20"/>
    <col min="4624" max="4624" width="20" style="20" customWidth="1"/>
    <col min="4625" max="4864" width="9.140625" style="20"/>
    <col min="4865" max="4865" width="6.7109375" style="20" customWidth="1"/>
    <col min="4866" max="4866" width="21.5703125" style="20" customWidth="1"/>
    <col min="4867" max="4867" width="9.140625" style="20"/>
    <col min="4868" max="4868" width="14.7109375" style="20" customWidth="1"/>
    <col min="4869" max="4869" width="9.140625" style="20"/>
    <col min="4870" max="4870" width="13.5703125" style="20" customWidth="1"/>
    <col min="4871" max="4874" width="12.7109375" style="20" customWidth="1"/>
    <col min="4875" max="4875" width="10.28515625" style="20" customWidth="1"/>
    <col min="4876" max="4876" width="14.140625" style="20" customWidth="1"/>
    <col min="4877" max="4879" width="9.140625" style="20"/>
    <col min="4880" max="4880" width="20" style="20" customWidth="1"/>
    <col min="4881" max="5120" width="9.140625" style="20"/>
    <col min="5121" max="5121" width="6.7109375" style="20" customWidth="1"/>
    <col min="5122" max="5122" width="21.5703125" style="20" customWidth="1"/>
    <col min="5123" max="5123" width="9.140625" style="20"/>
    <col min="5124" max="5124" width="14.7109375" style="20" customWidth="1"/>
    <col min="5125" max="5125" width="9.140625" style="20"/>
    <col min="5126" max="5126" width="13.5703125" style="20" customWidth="1"/>
    <col min="5127" max="5130" width="12.7109375" style="20" customWidth="1"/>
    <col min="5131" max="5131" width="10.28515625" style="20" customWidth="1"/>
    <col min="5132" max="5132" width="14.140625" style="20" customWidth="1"/>
    <col min="5133" max="5135" width="9.140625" style="20"/>
    <col min="5136" max="5136" width="20" style="20" customWidth="1"/>
    <col min="5137" max="5376" width="9.140625" style="20"/>
    <col min="5377" max="5377" width="6.7109375" style="20" customWidth="1"/>
    <col min="5378" max="5378" width="21.5703125" style="20" customWidth="1"/>
    <col min="5379" max="5379" width="9.140625" style="20"/>
    <col min="5380" max="5380" width="14.7109375" style="20" customWidth="1"/>
    <col min="5381" max="5381" width="9.140625" style="20"/>
    <col min="5382" max="5382" width="13.5703125" style="20" customWidth="1"/>
    <col min="5383" max="5386" width="12.7109375" style="20" customWidth="1"/>
    <col min="5387" max="5387" width="10.28515625" style="20" customWidth="1"/>
    <col min="5388" max="5388" width="14.140625" style="20" customWidth="1"/>
    <col min="5389" max="5391" width="9.140625" style="20"/>
    <col min="5392" max="5392" width="20" style="20" customWidth="1"/>
    <col min="5393" max="5632" width="9.140625" style="20"/>
    <col min="5633" max="5633" width="6.7109375" style="20" customWidth="1"/>
    <col min="5634" max="5634" width="21.5703125" style="20" customWidth="1"/>
    <col min="5635" max="5635" width="9.140625" style="20"/>
    <col min="5636" max="5636" width="14.7109375" style="20" customWidth="1"/>
    <col min="5637" max="5637" width="9.140625" style="20"/>
    <col min="5638" max="5638" width="13.5703125" style="20" customWidth="1"/>
    <col min="5639" max="5642" width="12.7109375" style="20" customWidth="1"/>
    <col min="5643" max="5643" width="10.28515625" style="20" customWidth="1"/>
    <col min="5644" max="5644" width="14.140625" style="20" customWidth="1"/>
    <col min="5645" max="5647" width="9.140625" style="20"/>
    <col min="5648" max="5648" width="20" style="20" customWidth="1"/>
    <col min="5649" max="5888" width="9.140625" style="20"/>
    <col min="5889" max="5889" width="6.7109375" style="20" customWidth="1"/>
    <col min="5890" max="5890" width="21.5703125" style="20" customWidth="1"/>
    <col min="5891" max="5891" width="9.140625" style="20"/>
    <col min="5892" max="5892" width="14.7109375" style="20" customWidth="1"/>
    <col min="5893" max="5893" width="9.140625" style="20"/>
    <col min="5894" max="5894" width="13.5703125" style="20" customWidth="1"/>
    <col min="5895" max="5898" width="12.7109375" style="20" customWidth="1"/>
    <col min="5899" max="5899" width="10.28515625" style="20" customWidth="1"/>
    <col min="5900" max="5900" width="14.140625" style="20" customWidth="1"/>
    <col min="5901" max="5903" width="9.140625" style="20"/>
    <col min="5904" max="5904" width="20" style="20" customWidth="1"/>
    <col min="5905" max="6144" width="9.140625" style="20"/>
    <col min="6145" max="6145" width="6.7109375" style="20" customWidth="1"/>
    <col min="6146" max="6146" width="21.5703125" style="20" customWidth="1"/>
    <col min="6147" max="6147" width="9.140625" style="20"/>
    <col min="6148" max="6148" width="14.7109375" style="20" customWidth="1"/>
    <col min="6149" max="6149" width="9.140625" style="20"/>
    <col min="6150" max="6150" width="13.5703125" style="20" customWidth="1"/>
    <col min="6151" max="6154" width="12.7109375" style="20" customWidth="1"/>
    <col min="6155" max="6155" width="10.28515625" style="20" customWidth="1"/>
    <col min="6156" max="6156" width="14.140625" style="20" customWidth="1"/>
    <col min="6157" max="6159" width="9.140625" style="20"/>
    <col min="6160" max="6160" width="20" style="20" customWidth="1"/>
    <col min="6161" max="6400" width="9.140625" style="20"/>
    <col min="6401" max="6401" width="6.7109375" style="20" customWidth="1"/>
    <col min="6402" max="6402" width="21.5703125" style="20" customWidth="1"/>
    <col min="6403" max="6403" width="9.140625" style="20"/>
    <col min="6404" max="6404" width="14.7109375" style="20" customWidth="1"/>
    <col min="6405" max="6405" width="9.140625" style="20"/>
    <col min="6406" max="6406" width="13.5703125" style="20" customWidth="1"/>
    <col min="6407" max="6410" width="12.7109375" style="20" customWidth="1"/>
    <col min="6411" max="6411" width="10.28515625" style="20" customWidth="1"/>
    <col min="6412" max="6412" width="14.140625" style="20" customWidth="1"/>
    <col min="6413" max="6415" width="9.140625" style="20"/>
    <col min="6416" max="6416" width="20" style="20" customWidth="1"/>
    <col min="6417" max="6656" width="9.140625" style="20"/>
    <col min="6657" max="6657" width="6.7109375" style="20" customWidth="1"/>
    <col min="6658" max="6658" width="21.5703125" style="20" customWidth="1"/>
    <col min="6659" max="6659" width="9.140625" style="20"/>
    <col min="6660" max="6660" width="14.7109375" style="20" customWidth="1"/>
    <col min="6661" max="6661" width="9.140625" style="20"/>
    <col min="6662" max="6662" width="13.5703125" style="20" customWidth="1"/>
    <col min="6663" max="6666" width="12.7109375" style="20" customWidth="1"/>
    <col min="6667" max="6667" width="10.28515625" style="20" customWidth="1"/>
    <col min="6668" max="6668" width="14.140625" style="20" customWidth="1"/>
    <col min="6669" max="6671" width="9.140625" style="20"/>
    <col min="6672" max="6672" width="20" style="20" customWidth="1"/>
    <col min="6673" max="6912" width="9.140625" style="20"/>
    <col min="6913" max="6913" width="6.7109375" style="20" customWidth="1"/>
    <col min="6914" max="6914" width="21.5703125" style="20" customWidth="1"/>
    <col min="6915" max="6915" width="9.140625" style="20"/>
    <col min="6916" max="6916" width="14.7109375" style="20" customWidth="1"/>
    <col min="6917" max="6917" width="9.140625" style="20"/>
    <col min="6918" max="6918" width="13.5703125" style="20" customWidth="1"/>
    <col min="6919" max="6922" width="12.7109375" style="20" customWidth="1"/>
    <col min="6923" max="6923" width="10.28515625" style="20" customWidth="1"/>
    <col min="6924" max="6924" width="14.140625" style="20" customWidth="1"/>
    <col min="6925" max="6927" width="9.140625" style="20"/>
    <col min="6928" max="6928" width="20" style="20" customWidth="1"/>
    <col min="6929" max="7168" width="9.140625" style="20"/>
    <col min="7169" max="7169" width="6.7109375" style="20" customWidth="1"/>
    <col min="7170" max="7170" width="21.5703125" style="20" customWidth="1"/>
    <col min="7171" max="7171" width="9.140625" style="20"/>
    <col min="7172" max="7172" width="14.7109375" style="20" customWidth="1"/>
    <col min="7173" max="7173" width="9.140625" style="20"/>
    <col min="7174" max="7174" width="13.5703125" style="20" customWidth="1"/>
    <col min="7175" max="7178" width="12.7109375" style="20" customWidth="1"/>
    <col min="7179" max="7179" width="10.28515625" style="20" customWidth="1"/>
    <col min="7180" max="7180" width="14.140625" style="20" customWidth="1"/>
    <col min="7181" max="7183" width="9.140625" style="20"/>
    <col min="7184" max="7184" width="20" style="20" customWidth="1"/>
    <col min="7185" max="7424" width="9.140625" style="20"/>
    <col min="7425" max="7425" width="6.7109375" style="20" customWidth="1"/>
    <col min="7426" max="7426" width="21.5703125" style="20" customWidth="1"/>
    <col min="7427" max="7427" width="9.140625" style="20"/>
    <col min="7428" max="7428" width="14.7109375" style="20" customWidth="1"/>
    <col min="7429" max="7429" width="9.140625" style="20"/>
    <col min="7430" max="7430" width="13.5703125" style="20" customWidth="1"/>
    <col min="7431" max="7434" width="12.7109375" style="20" customWidth="1"/>
    <col min="7435" max="7435" width="10.28515625" style="20" customWidth="1"/>
    <col min="7436" max="7436" width="14.140625" style="20" customWidth="1"/>
    <col min="7437" max="7439" width="9.140625" style="20"/>
    <col min="7440" max="7440" width="20" style="20" customWidth="1"/>
    <col min="7441" max="7680" width="9.140625" style="20"/>
    <col min="7681" max="7681" width="6.7109375" style="20" customWidth="1"/>
    <col min="7682" max="7682" width="21.5703125" style="20" customWidth="1"/>
    <col min="7683" max="7683" width="9.140625" style="20"/>
    <col min="7684" max="7684" width="14.7109375" style="20" customWidth="1"/>
    <col min="7685" max="7685" width="9.140625" style="20"/>
    <col min="7686" max="7686" width="13.5703125" style="20" customWidth="1"/>
    <col min="7687" max="7690" width="12.7109375" style="20" customWidth="1"/>
    <col min="7691" max="7691" width="10.28515625" style="20" customWidth="1"/>
    <col min="7692" max="7692" width="14.140625" style="20" customWidth="1"/>
    <col min="7693" max="7695" width="9.140625" style="20"/>
    <col min="7696" max="7696" width="20" style="20" customWidth="1"/>
    <col min="7697" max="7936" width="9.140625" style="20"/>
    <col min="7937" max="7937" width="6.7109375" style="20" customWidth="1"/>
    <col min="7938" max="7938" width="21.5703125" style="20" customWidth="1"/>
    <col min="7939" max="7939" width="9.140625" style="20"/>
    <col min="7940" max="7940" width="14.7109375" style="20" customWidth="1"/>
    <col min="7941" max="7941" width="9.140625" style="20"/>
    <col min="7942" max="7942" width="13.5703125" style="20" customWidth="1"/>
    <col min="7943" max="7946" width="12.7109375" style="20" customWidth="1"/>
    <col min="7947" max="7947" width="10.28515625" style="20" customWidth="1"/>
    <col min="7948" max="7948" width="14.140625" style="20" customWidth="1"/>
    <col min="7949" max="7951" width="9.140625" style="20"/>
    <col min="7952" max="7952" width="20" style="20" customWidth="1"/>
    <col min="7953" max="8192" width="9.140625" style="20"/>
    <col min="8193" max="8193" width="6.7109375" style="20" customWidth="1"/>
    <col min="8194" max="8194" width="21.5703125" style="20" customWidth="1"/>
    <col min="8195" max="8195" width="9.140625" style="20"/>
    <col min="8196" max="8196" width="14.7109375" style="20" customWidth="1"/>
    <col min="8197" max="8197" width="9.140625" style="20"/>
    <col min="8198" max="8198" width="13.5703125" style="20" customWidth="1"/>
    <col min="8199" max="8202" width="12.7109375" style="20" customWidth="1"/>
    <col min="8203" max="8203" width="10.28515625" style="20" customWidth="1"/>
    <col min="8204" max="8204" width="14.140625" style="20" customWidth="1"/>
    <col min="8205" max="8207" width="9.140625" style="20"/>
    <col min="8208" max="8208" width="20" style="20" customWidth="1"/>
    <col min="8209" max="8448" width="9.140625" style="20"/>
    <col min="8449" max="8449" width="6.7109375" style="20" customWidth="1"/>
    <col min="8450" max="8450" width="21.5703125" style="20" customWidth="1"/>
    <col min="8451" max="8451" width="9.140625" style="20"/>
    <col min="8452" max="8452" width="14.7109375" style="20" customWidth="1"/>
    <col min="8453" max="8453" width="9.140625" style="20"/>
    <col min="8454" max="8454" width="13.5703125" style="20" customWidth="1"/>
    <col min="8455" max="8458" width="12.7109375" style="20" customWidth="1"/>
    <col min="8459" max="8459" width="10.28515625" style="20" customWidth="1"/>
    <col min="8460" max="8460" width="14.140625" style="20" customWidth="1"/>
    <col min="8461" max="8463" width="9.140625" style="20"/>
    <col min="8464" max="8464" width="20" style="20" customWidth="1"/>
    <col min="8465" max="8704" width="9.140625" style="20"/>
    <col min="8705" max="8705" width="6.7109375" style="20" customWidth="1"/>
    <col min="8706" max="8706" width="21.5703125" style="20" customWidth="1"/>
    <col min="8707" max="8707" width="9.140625" style="20"/>
    <col min="8708" max="8708" width="14.7109375" style="20" customWidth="1"/>
    <col min="8709" max="8709" width="9.140625" style="20"/>
    <col min="8710" max="8710" width="13.5703125" style="20" customWidth="1"/>
    <col min="8711" max="8714" width="12.7109375" style="20" customWidth="1"/>
    <col min="8715" max="8715" width="10.28515625" style="20" customWidth="1"/>
    <col min="8716" max="8716" width="14.140625" style="20" customWidth="1"/>
    <col min="8717" max="8719" width="9.140625" style="20"/>
    <col min="8720" max="8720" width="20" style="20" customWidth="1"/>
    <col min="8721" max="8960" width="9.140625" style="20"/>
    <col min="8961" max="8961" width="6.7109375" style="20" customWidth="1"/>
    <col min="8962" max="8962" width="21.5703125" style="20" customWidth="1"/>
    <col min="8963" max="8963" width="9.140625" style="20"/>
    <col min="8964" max="8964" width="14.7109375" style="20" customWidth="1"/>
    <col min="8965" max="8965" width="9.140625" style="20"/>
    <col min="8966" max="8966" width="13.5703125" style="20" customWidth="1"/>
    <col min="8967" max="8970" width="12.7109375" style="20" customWidth="1"/>
    <col min="8971" max="8971" width="10.28515625" style="20" customWidth="1"/>
    <col min="8972" max="8972" width="14.140625" style="20" customWidth="1"/>
    <col min="8973" max="8975" width="9.140625" style="20"/>
    <col min="8976" max="8976" width="20" style="20" customWidth="1"/>
    <col min="8977" max="9216" width="9.140625" style="20"/>
    <col min="9217" max="9217" width="6.7109375" style="20" customWidth="1"/>
    <col min="9218" max="9218" width="21.5703125" style="20" customWidth="1"/>
    <col min="9219" max="9219" width="9.140625" style="20"/>
    <col min="9220" max="9220" width="14.7109375" style="20" customWidth="1"/>
    <col min="9221" max="9221" width="9.140625" style="20"/>
    <col min="9222" max="9222" width="13.5703125" style="20" customWidth="1"/>
    <col min="9223" max="9226" width="12.7109375" style="20" customWidth="1"/>
    <col min="9227" max="9227" width="10.28515625" style="20" customWidth="1"/>
    <col min="9228" max="9228" width="14.140625" style="20" customWidth="1"/>
    <col min="9229" max="9231" width="9.140625" style="20"/>
    <col min="9232" max="9232" width="20" style="20" customWidth="1"/>
    <col min="9233" max="9472" width="9.140625" style="20"/>
    <col min="9473" max="9473" width="6.7109375" style="20" customWidth="1"/>
    <col min="9474" max="9474" width="21.5703125" style="20" customWidth="1"/>
    <col min="9475" max="9475" width="9.140625" style="20"/>
    <col min="9476" max="9476" width="14.7109375" style="20" customWidth="1"/>
    <col min="9477" max="9477" width="9.140625" style="20"/>
    <col min="9478" max="9478" width="13.5703125" style="20" customWidth="1"/>
    <col min="9479" max="9482" width="12.7109375" style="20" customWidth="1"/>
    <col min="9483" max="9483" width="10.28515625" style="20" customWidth="1"/>
    <col min="9484" max="9484" width="14.140625" style="20" customWidth="1"/>
    <col min="9485" max="9487" width="9.140625" style="20"/>
    <col min="9488" max="9488" width="20" style="20" customWidth="1"/>
    <col min="9489" max="9728" width="9.140625" style="20"/>
    <col min="9729" max="9729" width="6.7109375" style="20" customWidth="1"/>
    <col min="9730" max="9730" width="21.5703125" style="20" customWidth="1"/>
    <col min="9731" max="9731" width="9.140625" style="20"/>
    <col min="9732" max="9732" width="14.7109375" style="20" customWidth="1"/>
    <col min="9733" max="9733" width="9.140625" style="20"/>
    <col min="9734" max="9734" width="13.5703125" style="20" customWidth="1"/>
    <col min="9735" max="9738" width="12.7109375" style="20" customWidth="1"/>
    <col min="9739" max="9739" width="10.28515625" style="20" customWidth="1"/>
    <col min="9740" max="9740" width="14.140625" style="20" customWidth="1"/>
    <col min="9741" max="9743" width="9.140625" style="20"/>
    <col min="9744" max="9744" width="20" style="20" customWidth="1"/>
    <col min="9745" max="9984" width="9.140625" style="20"/>
    <col min="9985" max="9985" width="6.7109375" style="20" customWidth="1"/>
    <col min="9986" max="9986" width="21.5703125" style="20" customWidth="1"/>
    <col min="9987" max="9987" width="9.140625" style="20"/>
    <col min="9988" max="9988" width="14.7109375" style="20" customWidth="1"/>
    <col min="9989" max="9989" width="9.140625" style="20"/>
    <col min="9990" max="9990" width="13.5703125" style="20" customWidth="1"/>
    <col min="9991" max="9994" width="12.7109375" style="20" customWidth="1"/>
    <col min="9995" max="9995" width="10.28515625" style="20" customWidth="1"/>
    <col min="9996" max="9996" width="14.140625" style="20" customWidth="1"/>
    <col min="9997" max="9999" width="9.140625" style="20"/>
    <col min="10000" max="10000" width="20" style="20" customWidth="1"/>
    <col min="10001" max="10240" width="9.140625" style="20"/>
    <col min="10241" max="10241" width="6.7109375" style="20" customWidth="1"/>
    <col min="10242" max="10242" width="21.5703125" style="20" customWidth="1"/>
    <col min="10243" max="10243" width="9.140625" style="20"/>
    <col min="10244" max="10244" width="14.7109375" style="20" customWidth="1"/>
    <col min="10245" max="10245" width="9.140625" style="20"/>
    <col min="10246" max="10246" width="13.5703125" style="20" customWidth="1"/>
    <col min="10247" max="10250" width="12.7109375" style="20" customWidth="1"/>
    <col min="10251" max="10251" width="10.28515625" style="20" customWidth="1"/>
    <col min="10252" max="10252" width="14.140625" style="20" customWidth="1"/>
    <col min="10253" max="10255" width="9.140625" style="20"/>
    <col min="10256" max="10256" width="20" style="20" customWidth="1"/>
    <col min="10257" max="10496" width="9.140625" style="20"/>
    <col min="10497" max="10497" width="6.7109375" style="20" customWidth="1"/>
    <col min="10498" max="10498" width="21.5703125" style="20" customWidth="1"/>
    <col min="10499" max="10499" width="9.140625" style="20"/>
    <col min="10500" max="10500" width="14.7109375" style="20" customWidth="1"/>
    <col min="10501" max="10501" width="9.140625" style="20"/>
    <col min="10502" max="10502" width="13.5703125" style="20" customWidth="1"/>
    <col min="10503" max="10506" width="12.7109375" style="20" customWidth="1"/>
    <col min="10507" max="10507" width="10.28515625" style="20" customWidth="1"/>
    <col min="10508" max="10508" width="14.140625" style="20" customWidth="1"/>
    <col min="10509" max="10511" width="9.140625" style="20"/>
    <col min="10512" max="10512" width="20" style="20" customWidth="1"/>
    <col min="10513" max="10752" width="9.140625" style="20"/>
    <col min="10753" max="10753" width="6.7109375" style="20" customWidth="1"/>
    <col min="10754" max="10754" width="21.5703125" style="20" customWidth="1"/>
    <col min="10755" max="10755" width="9.140625" style="20"/>
    <col min="10756" max="10756" width="14.7109375" style="20" customWidth="1"/>
    <col min="10757" max="10757" width="9.140625" style="20"/>
    <col min="10758" max="10758" width="13.5703125" style="20" customWidth="1"/>
    <col min="10759" max="10762" width="12.7109375" style="20" customWidth="1"/>
    <col min="10763" max="10763" width="10.28515625" style="20" customWidth="1"/>
    <col min="10764" max="10764" width="14.140625" style="20" customWidth="1"/>
    <col min="10765" max="10767" width="9.140625" style="20"/>
    <col min="10768" max="10768" width="20" style="20" customWidth="1"/>
    <col min="10769" max="11008" width="9.140625" style="20"/>
    <col min="11009" max="11009" width="6.7109375" style="20" customWidth="1"/>
    <col min="11010" max="11010" width="21.5703125" style="20" customWidth="1"/>
    <col min="11011" max="11011" width="9.140625" style="20"/>
    <col min="11012" max="11012" width="14.7109375" style="20" customWidth="1"/>
    <col min="11013" max="11013" width="9.140625" style="20"/>
    <col min="11014" max="11014" width="13.5703125" style="20" customWidth="1"/>
    <col min="11015" max="11018" width="12.7109375" style="20" customWidth="1"/>
    <col min="11019" max="11019" width="10.28515625" style="20" customWidth="1"/>
    <col min="11020" max="11020" width="14.140625" style="20" customWidth="1"/>
    <col min="11021" max="11023" width="9.140625" style="20"/>
    <col min="11024" max="11024" width="20" style="20" customWidth="1"/>
    <col min="11025" max="11264" width="9.140625" style="20"/>
    <col min="11265" max="11265" width="6.7109375" style="20" customWidth="1"/>
    <col min="11266" max="11266" width="21.5703125" style="20" customWidth="1"/>
    <col min="11267" max="11267" width="9.140625" style="20"/>
    <col min="11268" max="11268" width="14.7109375" style="20" customWidth="1"/>
    <col min="11269" max="11269" width="9.140625" style="20"/>
    <col min="11270" max="11270" width="13.5703125" style="20" customWidth="1"/>
    <col min="11271" max="11274" width="12.7109375" style="20" customWidth="1"/>
    <col min="11275" max="11275" width="10.28515625" style="20" customWidth="1"/>
    <col min="11276" max="11276" width="14.140625" style="20" customWidth="1"/>
    <col min="11277" max="11279" width="9.140625" style="20"/>
    <col min="11280" max="11280" width="20" style="20" customWidth="1"/>
    <col min="11281" max="11520" width="9.140625" style="20"/>
    <col min="11521" max="11521" width="6.7109375" style="20" customWidth="1"/>
    <col min="11522" max="11522" width="21.5703125" style="20" customWidth="1"/>
    <col min="11523" max="11523" width="9.140625" style="20"/>
    <col min="11524" max="11524" width="14.7109375" style="20" customWidth="1"/>
    <col min="11525" max="11525" width="9.140625" style="20"/>
    <col min="11526" max="11526" width="13.5703125" style="20" customWidth="1"/>
    <col min="11527" max="11530" width="12.7109375" style="20" customWidth="1"/>
    <col min="11531" max="11531" width="10.28515625" style="20" customWidth="1"/>
    <col min="11532" max="11532" width="14.140625" style="20" customWidth="1"/>
    <col min="11533" max="11535" width="9.140625" style="20"/>
    <col min="11536" max="11536" width="20" style="20" customWidth="1"/>
    <col min="11537" max="11776" width="9.140625" style="20"/>
    <col min="11777" max="11777" width="6.7109375" style="20" customWidth="1"/>
    <col min="11778" max="11778" width="21.5703125" style="20" customWidth="1"/>
    <col min="11779" max="11779" width="9.140625" style="20"/>
    <col min="11780" max="11780" width="14.7109375" style="20" customWidth="1"/>
    <col min="11781" max="11781" width="9.140625" style="20"/>
    <col min="11782" max="11782" width="13.5703125" style="20" customWidth="1"/>
    <col min="11783" max="11786" width="12.7109375" style="20" customWidth="1"/>
    <col min="11787" max="11787" width="10.28515625" style="20" customWidth="1"/>
    <col min="11788" max="11788" width="14.140625" style="20" customWidth="1"/>
    <col min="11789" max="11791" width="9.140625" style="20"/>
    <col min="11792" max="11792" width="20" style="20" customWidth="1"/>
    <col min="11793" max="12032" width="9.140625" style="20"/>
    <col min="12033" max="12033" width="6.7109375" style="20" customWidth="1"/>
    <col min="12034" max="12034" width="21.5703125" style="20" customWidth="1"/>
    <col min="12035" max="12035" width="9.140625" style="20"/>
    <col min="12036" max="12036" width="14.7109375" style="20" customWidth="1"/>
    <col min="12037" max="12037" width="9.140625" style="20"/>
    <col min="12038" max="12038" width="13.5703125" style="20" customWidth="1"/>
    <col min="12039" max="12042" width="12.7109375" style="20" customWidth="1"/>
    <col min="12043" max="12043" width="10.28515625" style="20" customWidth="1"/>
    <col min="12044" max="12044" width="14.140625" style="20" customWidth="1"/>
    <col min="12045" max="12047" width="9.140625" style="20"/>
    <col min="12048" max="12048" width="20" style="20" customWidth="1"/>
    <col min="12049" max="12288" width="9.140625" style="20"/>
    <col min="12289" max="12289" width="6.7109375" style="20" customWidth="1"/>
    <col min="12290" max="12290" width="21.5703125" style="20" customWidth="1"/>
    <col min="12291" max="12291" width="9.140625" style="20"/>
    <col min="12292" max="12292" width="14.7109375" style="20" customWidth="1"/>
    <col min="12293" max="12293" width="9.140625" style="20"/>
    <col min="12294" max="12294" width="13.5703125" style="20" customWidth="1"/>
    <col min="12295" max="12298" width="12.7109375" style="20" customWidth="1"/>
    <col min="12299" max="12299" width="10.28515625" style="20" customWidth="1"/>
    <col min="12300" max="12300" width="14.140625" style="20" customWidth="1"/>
    <col min="12301" max="12303" width="9.140625" style="20"/>
    <col min="12304" max="12304" width="20" style="20" customWidth="1"/>
    <col min="12305" max="12544" width="9.140625" style="20"/>
    <col min="12545" max="12545" width="6.7109375" style="20" customWidth="1"/>
    <col min="12546" max="12546" width="21.5703125" style="20" customWidth="1"/>
    <col min="12547" max="12547" width="9.140625" style="20"/>
    <col min="12548" max="12548" width="14.7109375" style="20" customWidth="1"/>
    <col min="12549" max="12549" width="9.140625" style="20"/>
    <col min="12550" max="12550" width="13.5703125" style="20" customWidth="1"/>
    <col min="12551" max="12554" width="12.7109375" style="20" customWidth="1"/>
    <col min="12555" max="12555" width="10.28515625" style="20" customWidth="1"/>
    <col min="12556" max="12556" width="14.140625" style="20" customWidth="1"/>
    <col min="12557" max="12559" width="9.140625" style="20"/>
    <col min="12560" max="12560" width="20" style="20" customWidth="1"/>
    <col min="12561" max="12800" width="9.140625" style="20"/>
    <col min="12801" max="12801" width="6.7109375" style="20" customWidth="1"/>
    <col min="12802" max="12802" width="21.5703125" style="20" customWidth="1"/>
    <col min="12803" max="12803" width="9.140625" style="20"/>
    <col min="12804" max="12804" width="14.7109375" style="20" customWidth="1"/>
    <col min="12805" max="12805" width="9.140625" style="20"/>
    <col min="12806" max="12806" width="13.5703125" style="20" customWidth="1"/>
    <col min="12807" max="12810" width="12.7109375" style="20" customWidth="1"/>
    <col min="12811" max="12811" width="10.28515625" style="20" customWidth="1"/>
    <col min="12812" max="12812" width="14.140625" style="20" customWidth="1"/>
    <col min="12813" max="12815" width="9.140625" style="20"/>
    <col min="12816" max="12816" width="20" style="20" customWidth="1"/>
    <col min="12817" max="13056" width="9.140625" style="20"/>
    <col min="13057" max="13057" width="6.7109375" style="20" customWidth="1"/>
    <col min="13058" max="13058" width="21.5703125" style="20" customWidth="1"/>
    <col min="13059" max="13059" width="9.140625" style="20"/>
    <col min="13060" max="13060" width="14.7109375" style="20" customWidth="1"/>
    <col min="13061" max="13061" width="9.140625" style="20"/>
    <col min="13062" max="13062" width="13.5703125" style="20" customWidth="1"/>
    <col min="13063" max="13066" width="12.7109375" style="20" customWidth="1"/>
    <col min="13067" max="13067" width="10.28515625" style="20" customWidth="1"/>
    <col min="13068" max="13068" width="14.140625" style="20" customWidth="1"/>
    <col min="13069" max="13071" width="9.140625" style="20"/>
    <col min="13072" max="13072" width="20" style="20" customWidth="1"/>
    <col min="13073" max="13312" width="9.140625" style="20"/>
    <col min="13313" max="13313" width="6.7109375" style="20" customWidth="1"/>
    <col min="13314" max="13314" width="21.5703125" style="20" customWidth="1"/>
    <col min="13315" max="13315" width="9.140625" style="20"/>
    <col min="13316" max="13316" width="14.7109375" style="20" customWidth="1"/>
    <col min="13317" max="13317" width="9.140625" style="20"/>
    <col min="13318" max="13318" width="13.5703125" style="20" customWidth="1"/>
    <col min="13319" max="13322" width="12.7109375" style="20" customWidth="1"/>
    <col min="13323" max="13323" width="10.28515625" style="20" customWidth="1"/>
    <col min="13324" max="13324" width="14.140625" style="20" customWidth="1"/>
    <col min="13325" max="13327" width="9.140625" style="20"/>
    <col min="13328" max="13328" width="20" style="20" customWidth="1"/>
    <col min="13329" max="13568" width="9.140625" style="20"/>
    <col min="13569" max="13569" width="6.7109375" style="20" customWidth="1"/>
    <col min="13570" max="13570" width="21.5703125" style="20" customWidth="1"/>
    <col min="13571" max="13571" width="9.140625" style="20"/>
    <col min="13572" max="13572" width="14.7109375" style="20" customWidth="1"/>
    <col min="13573" max="13573" width="9.140625" style="20"/>
    <col min="13574" max="13574" width="13.5703125" style="20" customWidth="1"/>
    <col min="13575" max="13578" width="12.7109375" style="20" customWidth="1"/>
    <col min="13579" max="13579" width="10.28515625" style="20" customWidth="1"/>
    <col min="13580" max="13580" width="14.140625" style="20" customWidth="1"/>
    <col min="13581" max="13583" width="9.140625" style="20"/>
    <col min="13584" max="13584" width="20" style="20" customWidth="1"/>
    <col min="13585" max="13824" width="9.140625" style="20"/>
    <col min="13825" max="13825" width="6.7109375" style="20" customWidth="1"/>
    <col min="13826" max="13826" width="21.5703125" style="20" customWidth="1"/>
    <col min="13827" max="13827" width="9.140625" style="20"/>
    <col min="13828" max="13828" width="14.7109375" style="20" customWidth="1"/>
    <col min="13829" max="13829" width="9.140625" style="20"/>
    <col min="13830" max="13830" width="13.5703125" style="20" customWidth="1"/>
    <col min="13831" max="13834" width="12.7109375" style="20" customWidth="1"/>
    <col min="13835" max="13835" width="10.28515625" style="20" customWidth="1"/>
    <col min="13836" max="13836" width="14.140625" style="20" customWidth="1"/>
    <col min="13837" max="13839" width="9.140625" style="20"/>
    <col min="13840" max="13840" width="20" style="20" customWidth="1"/>
    <col min="13841" max="14080" width="9.140625" style="20"/>
    <col min="14081" max="14081" width="6.7109375" style="20" customWidth="1"/>
    <col min="14082" max="14082" width="21.5703125" style="20" customWidth="1"/>
    <col min="14083" max="14083" width="9.140625" style="20"/>
    <col min="14084" max="14084" width="14.7109375" style="20" customWidth="1"/>
    <col min="14085" max="14085" width="9.140625" style="20"/>
    <col min="14086" max="14086" width="13.5703125" style="20" customWidth="1"/>
    <col min="14087" max="14090" width="12.7109375" style="20" customWidth="1"/>
    <col min="14091" max="14091" width="10.28515625" style="20" customWidth="1"/>
    <col min="14092" max="14092" width="14.140625" style="20" customWidth="1"/>
    <col min="14093" max="14095" width="9.140625" style="20"/>
    <col min="14096" max="14096" width="20" style="20" customWidth="1"/>
    <col min="14097" max="14336" width="9.140625" style="20"/>
    <col min="14337" max="14337" width="6.7109375" style="20" customWidth="1"/>
    <col min="14338" max="14338" width="21.5703125" style="20" customWidth="1"/>
    <col min="14339" max="14339" width="9.140625" style="20"/>
    <col min="14340" max="14340" width="14.7109375" style="20" customWidth="1"/>
    <col min="14341" max="14341" width="9.140625" style="20"/>
    <col min="14342" max="14342" width="13.5703125" style="20" customWidth="1"/>
    <col min="14343" max="14346" width="12.7109375" style="20" customWidth="1"/>
    <col min="14347" max="14347" width="10.28515625" style="20" customWidth="1"/>
    <col min="14348" max="14348" width="14.140625" style="20" customWidth="1"/>
    <col min="14349" max="14351" width="9.140625" style="20"/>
    <col min="14352" max="14352" width="20" style="20" customWidth="1"/>
    <col min="14353" max="14592" width="9.140625" style="20"/>
    <col min="14593" max="14593" width="6.7109375" style="20" customWidth="1"/>
    <col min="14594" max="14594" width="21.5703125" style="20" customWidth="1"/>
    <col min="14595" max="14595" width="9.140625" style="20"/>
    <col min="14596" max="14596" width="14.7109375" style="20" customWidth="1"/>
    <col min="14597" max="14597" width="9.140625" style="20"/>
    <col min="14598" max="14598" width="13.5703125" style="20" customWidth="1"/>
    <col min="14599" max="14602" width="12.7109375" style="20" customWidth="1"/>
    <col min="14603" max="14603" width="10.28515625" style="20" customWidth="1"/>
    <col min="14604" max="14604" width="14.140625" style="20" customWidth="1"/>
    <col min="14605" max="14607" width="9.140625" style="20"/>
    <col min="14608" max="14608" width="20" style="20" customWidth="1"/>
    <col min="14609" max="14848" width="9.140625" style="20"/>
    <col min="14849" max="14849" width="6.7109375" style="20" customWidth="1"/>
    <col min="14850" max="14850" width="21.5703125" style="20" customWidth="1"/>
    <col min="14851" max="14851" width="9.140625" style="20"/>
    <col min="14852" max="14852" width="14.7109375" style="20" customWidth="1"/>
    <col min="14853" max="14853" width="9.140625" style="20"/>
    <col min="14854" max="14854" width="13.5703125" style="20" customWidth="1"/>
    <col min="14855" max="14858" width="12.7109375" style="20" customWidth="1"/>
    <col min="14859" max="14859" width="10.28515625" style="20" customWidth="1"/>
    <col min="14860" max="14860" width="14.140625" style="20" customWidth="1"/>
    <col min="14861" max="14863" width="9.140625" style="20"/>
    <col min="14864" max="14864" width="20" style="20" customWidth="1"/>
    <col min="14865" max="15104" width="9.140625" style="20"/>
    <col min="15105" max="15105" width="6.7109375" style="20" customWidth="1"/>
    <col min="15106" max="15106" width="21.5703125" style="20" customWidth="1"/>
    <col min="15107" max="15107" width="9.140625" style="20"/>
    <col min="15108" max="15108" width="14.7109375" style="20" customWidth="1"/>
    <col min="15109" max="15109" width="9.140625" style="20"/>
    <col min="15110" max="15110" width="13.5703125" style="20" customWidth="1"/>
    <col min="15111" max="15114" width="12.7109375" style="20" customWidth="1"/>
    <col min="15115" max="15115" width="10.28515625" style="20" customWidth="1"/>
    <col min="15116" max="15116" width="14.140625" style="20" customWidth="1"/>
    <col min="15117" max="15119" width="9.140625" style="20"/>
    <col min="15120" max="15120" width="20" style="20" customWidth="1"/>
    <col min="15121" max="15360" width="9.140625" style="20"/>
    <col min="15361" max="15361" width="6.7109375" style="20" customWidth="1"/>
    <col min="15362" max="15362" width="21.5703125" style="20" customWidth="1"/>
    <col min="15363" max="15363" width="9.140625" style="20"/>
    <col min="15364" max="15364" width="14.7109375" style="20" customWidth="1"/>
    <col min="15365" max="15365" width="9.140625" style="20"/>
    <col min="15366" max="15366" width="13.5703125" style="20" customWidth="1"/>
    <col min="15367" max="15370" width="12.7109375" style="20" customWidth="1"/>
    <col min="15371" max="15371" width="10.28515625" style="20" customWidth="1"/>
    <col min="15372" max="15372" width="14.140625" style="20" customWidth="1"/>
    <col min="15373" max="15375" width="9.140625" style="20"/>
    <col min="15376" max="15376" width="20" style="20" customWidth="1"/>
    <col min="15377" max="15616" width="9.140625" style="20"/>
    <col min="15617" max="15617" width="6.7109375" style="20" customWidth="1"/>
    <col min="15618" max="15618" width="21.5703125" style="20" customWidth="1"/>
    <col min="15619" max="15619" width="9.140625" style="20"/>
    <col min="15620" max="15620" width="14.7109375" style="20" customWidth="1"/>
    <col min="15621" max="15621" width="9.140625" style="20"/>
    <col min="15622" max="15622" width="13.5703125" style="20" customWidth="1"/>
    <col min="15623" max="15626" width="12.7109375" style="20" customWidth="1"/>
    <col min="15627" max="15627" width="10.28515625" style="20" customWidth="1"/>
    <col min="15628" max="15628" width="14.140625" style="20" customWidth="1"/>
    <col min="15629" max="15631" width="9.140625" style="20"/>
    <col min="15632" max="15632" width="20" style="20" customWidth="1"/>
    <col min="15633" max="15872" width="9.140625" style="20"/>
    <col min="15873" max="15873" width="6.7109375" style="20" customWidth="1"/>
    <col min="15874" max="15874" width="21.5703125" style="20" customWidth="1"/>
    <col min="15875" max="15875" width="9.140625" style="20"/>
    <col min="15876" max="15876" width="14.7109375" style="20" customWidth="1"/>
    <col min="15877" max="15877" width="9.140625" style="20"/>
    <col min="15878" max="15878" width="13.5703125" style="20" customWidth="1"/>
    <col min="15879" max="15882" width="12.7109375" style="20" customWidth="1"/>
    <col min="15883" max="15883" width="10.28515625" style="20" customWidth="1"/>
    <col min="15884" max="15884" width="14.140625" style="20" customWidth="1"/>
    <col min="15885" max="15887" width="9.140625" style="20"/>
    <col min="15888" max="15888" width="20" style="20" customWidth="1"/>
    <col min="15889" max="16128" width="9.140625" style="20"/>
    <col min="16129" max="16129" width="6.7109375" style="20" customWidth="1"/>
    <col min="16130" max="16130" width="21.5703125" style="20" customWidth="1"/>
    <col min="16131" max="16131" width="9.140625" style="20"/>
    <col min="16132" max="16132" width="14.7109375" style="20" customWidth="1"/>
    <col min="16133" max="16133" width="9.140625" style="20"/>
    <col min="16134" max="16134" width="13.5703125" style="20" customWidth="1"/>
    <col min="16135" max="16138" width="12.7109375" style="20" customWidth="1"/>
    <col min="16139" max="16139" width="10.28515625" style="20" customWidth="1"/>
    <col min="16140" max="16140" width="14.140625" style="20" customWidth="1"/>
    <col min="16141" max="16143" width="9.140625" style="20"/>
    <col min="16144" max="16144" width="20" style="20" customWidth="1"/>
    <col min="16145" max="16384" width="9.140625" style="20"/>
  </cols>
  <sheetData>
    <row r="1" spans="1:19" s="25" customFormat="1" ht="18.75">
      <c r="A1" s="21" t="s">
        <v>104</v>
      </c>
      <c r="B1" s="21"/>
      <c r="C1" s="22"/>
      <c r="D1" s="23"/>
      <c r="E1" s="21"/>
      <c r="F1" s="21"/>
      <c r="G1" s="22"/>
      <c r="H1" s="22"/>
      <c r="I1" s="22"/>
      <c r="J1" s="24"/>
      <c r="L1" s="21"/>
      <c r="M1" s="26"/>
      <c r="N1" s="27"/>
      <c r="O1" s="27"/>
      <c r="P1" s="28"/>
    </row>
    <row r="2" spans="1:19">
      <c r="A2" s="299"/>
      <c r="B2" s="299"/>
      <c r="C2" s="299"/>
      <c r="D2" s="29"/>
      <c r="E2" s="29"/>
    </row>
    <row r="3" spans="1:19" s="24" customFormat="1" ht="18.75">
      <c r="A3" s="300" t="s">
        <v>158</v>
      </c>
      <c r="B3" s="300"/>
      <c r="C3" s="300"/>
      <c r="D3" s="300"/>
      <c r="E3" s="300"/>
      <c r="F3" s="300"/>
      <c r="G3" s="300"/>
      <c r="H3" s="300"/>
      <c r="I3" s="300"/>
      <c r="J3" s="300"/>
      <c r="L3" s="33"/>
      <c r="M3" s="27"/>
      <c r="N3" s="27"/>
      <c r="O3" s="28"/>
    </row>
    <row r="4" spans="1:19">
      <c r="A4" s="34" t="s">
        <v>106</v>
      </c>
      <c r="B4" s="29"/>
      <c r="E4" s="34"/>
      <c r="F4" s="34"/>
      <c r="G4" s="34"/>
      <c r="H4" s="30"/>
      <c r="I4" s="30"/>
      <c r="J4" s="34"/>
    </row>
    <row r="5" spans="1:19">
      <c r="A5" s="11"/>
      <c r="E5" s="34"/>
    </row>
    <row r="6" spans="1:19">
      <c r="A6" s="301" t="s">
        <v>107</v>
      </c>
      <c r="B6" s="301"/>
      <c r="C6" s="301"/>
      <c r="D6" s="301"/>
      <c r="E6" s="301"/>
      <c r="F6" s="301"/>
      <c r="G6" s="301"/>
      <c r="H6" s="301"/>
      <c r="L6" s="302" t="s">
        <v>108</v>
      </c>
      <c r="M6" s="302"/>
      <c r="N6" s="302"/>
      <c r="O6" s="302"/>
    </row>
    <row r="7" spans="1:19" s="42" customFormat="1" ht="20.100000000000001" customHeight="1" thickBot="1">
      <c r="A7" s="11" t="s">
        <v>109</v>
      </c>
      <c r="B7" s="36"/>
      <c r="C7" s="11" t="s">
        <v>110</v>
      </c>
      <c r="D7" s="29" t="s">
        <v>111</v>
      </c>
      <c r="E7" s="11" t="s">
        <v>112</v>
      </c>
      <c r="F7" s="37" t="s">
        <v>113</v>
      </c>
      <c r="G7" s="37" t="s">
        <v>114</v>
      </c>
      <c r="H7" s="37" t="s">
        <v>115</v>
      </c>
      <c r="I7" s="37" t="s">
        <v>116</v>
      </c>
      <c r="J7" s="37" t="s">
        <v>117</v>
      </c>
      <c r="K7" s="37" t="s">
        <v>118</v>
      </c>
      <c r="L7" s="38" t="s">
        <v>119</v>
      </c>
      <c r="M7" s="39" t="s">
        <v>159</v>
      </c>
      <c r="N7" s="40" t="s">
        <v>160</v>
      </c>
      <c r="O7" s="41" t="s">
        <v>161</v>
      </c>
    </row>
    <row r="8" spans="1:19" ht="20.100000000000001" customHeight="1">
      <c r="A8" s="43">
        <v>1</v>
      </c>
      <c r="B8" s="88" t="s">
        <v>42</v>
      </c>
      <c r="C8" s="89">
        <v>2000</v>
      </c>
      <c r="D8" s="46" t="s">
        <v>133</v>
      </c>
      <c r="E8" s="47" t="s">
        <v>162</v>
      </c>
      <c r="F8" s="48">
        <v>5.7870370370370298E-3</v>
      </c>
      <c r="G8" s="48">
        <v>2.0370370370370369E-2</v>
      </c>
      <c r="H8" s="49">
        <v>0</v>
      </c>
      <c r="I8" s="49">
        <v>2</v>
      </c>
      <c r="J8" s="50">
        <f t="shared" ref="J8:J18" si="0">SUM(G8-F8)</f>
        <v>1.4583333333333339E-2</v>
      </c>
      <c r="K8" s="51">
        <f t="shared" ref="K8:K43" si="1">(J8-$J$8)</f>
        <v>0</v>
      </c>
      <c r="L8" s="32">
        <v>100</v>
      </c>
      <c r="M8" s="32">
        <v>100</v>
      </c>
      <c r="N8" s="63"/>
      <c r="O8" s="53"/>
      <c r="P8" s="16"/>
      <c r="Q8" s="17"/>
      <c r="R8" s="17"/>
      <c r="S8" s="34"/>
    </row>
    <row r="9" spans="1:19" ht="20.100000000000001" customHeight="1">
      <c r="A9" s="54">
        <v>2</v>
      </c>
      <c r="B9" s="73" t="s">
        <v>163</v>
      </c>
      <c r="C9" s="71">
        <v>2002</v>
      </c>
      <c r="D9" s="57" t="s">
        <v>133</v>
      </c>
      <c r="E9" s="58" t="s">
        <v>164</v>
      </c>
      <c r="F9" s="59">
        <v>8.3333333333333297E-3</v>
      </c>
      <c r="G9" s="59">
        <v>2.3321759259259261E-2</v>
      </c>
      <c r="H9" s="60">
        <v>1</v>
      </c>
      <c r="I9" s="60">
        <v>1</v>
      </c>
      <c r="J9" s="61">
        <f t="shared" si="0"/>
        <v>1.4988425925925931E-2</v>
      </c>
      <c r="K9" s="62">
        <f t="shared" si="1"/>
        <v>4.0509259259259231E-4</v>
      </c>
      <c r="L9" s="32">
        <f t="shared" ref="L9:L23" si="2">+(2*$J$8-J9)*100/$J$8</f>
        <v>97.222222222222229</v>
      </c>
      <c r="N9" s="52">
        <v>100</v>
      </c>
      <c r="O9" s="53"/>
      <c r="P9" s="16"/>
      <c r="Q9" s="17"/>
      <c r="R9" s="17"/>
      <c r="S9" s="34"/>
    </row>
    <row r="10" spans="1:19" ht="20.100000000000001" customHeight="1">
      <c r="A10" s="54">
        <v>3</v>
      </c>
      <c r="B10" s="70" t="s">
        <v>72</v>
      </c>
      <c r="C10" s="71">
        <v>2000</v>
      </c>
      <c r="D10" s="57" t="s">
        <v>135</v>
      </c>
      <c r="E10" s="58" t="s">
        <v>162</v>
      </c>
      <c r="F10" s="59">
        <v>5.3240740740740696E-3</v>
      </c>
      <c r="G10" s="59">
        <v>2.0439814814814817E-2</v>
      </c>
      <c r="H10" s="60">
        <v>0</v>
      </c>
      <c r="I10" s="60">
        <v>1</v>
      </c>
      <c r="J10" s="61">
        <f t="shared" si="0"/>
        <v>1.5115740740740747E-2</v>
      </c>
      <c r="K10" s="62">
        <f t="shared" si="1"/>
        <v>5.3240740740740852E-4</v>
      </c>
      <c r="L10" s="32">
        <f t="shared" si="2"/>
        <v>96.349206349206341</v>
      </c>
      <c r="M10" s="32">
        <f>+(2*$J$8-J10)*100/$J$8</f>
        <v>96.349206349206341</v>
      </c>
      <c r="N10" s="52"/>
      <c r="O10" s="53"/>
      <c r="P10" s="16"/>
      <c r="Q10" s="17"/>
      <c r="R10" s="17"/>
      <c r="S10" s="34"/>
    </row>
    <row r="11" spans="1:19" ht="20.100000000000001" customHeight="1">
      <c r="A11" s="54" t="s">
        <v>126</v>
      </c>
      <c r="B11" s="70" t="s">
        <v>34</v>
      </c>
      <c r="C11" s="71">
        <v>1999</v>
      </c>
      <c r="D11" s="57" t="s">
        <v>135</v>
      </c>
      <c r="E11" s="58" t="s">
        <v>162</v>
      </c>
      <c r="F11" s="59">
        <v>6.2500000000000003E-3</v>
      </c>
      <c r="G11" s="59">
        <v>2.179398148148148E-2</v>
      </c>
      <c r="H11" s="60">
        <v>1</v>
      </c>
      <c r="I11" s="60">
        <v>1</v>
      </c>
      <c r="J11" s="61">
        <f t="shared" si="0"/>
        <v>1.554398148148148E-2</v>
      </c>
      <c r="K11" s="62">
        <f t="shared" si="1"/>
        <v>9.6064814814814103E-4</v>
      </c>
      <c r="L11" s="32">
        <f t="shared" si="2"/>
        <v>93.412698412698461</v>
      </c>
      <c r="M11" s="32">
        <f>+(2*$J$8-J11)*100/$J$8</f>
        <v>93.412698412698461</v>
      </c>
      <c r="N11" s="52"/>
      <c r="O11" s="53"/>
      <c r="P11" s="64"/>
      <c r="Q11" s="30"/>
      <c r="R11" s="30"/>
      <c r="S11" s="34"/>
    </row>
    <row r="12" spans="1:19" ht="20.100000000000001" customHeight="1">
      <c r="A12" s="54" t="s">
        <v>127</v>
      </c>
      <c r="B12" s="70" t="s">
        <v>79</v>
      </c>
      <c r="C12" s="71">
        <v>2002</v>
      </c>
      <c r="D12" s="57" t="s">
        <v>135</v>
      </c>
      <c r="E12" s="58" t="s">
        <v>164</v>
      </c>
      <c r="F12" s="59">
        <v>2.3148148148148099E-3</v>
      </c>
      <c r="G12" s="59">
        <v>1.7870370370370373E-2</v>
      </c>
      <c r="H12" s="60">
        <v>1</v>
      </c>
      <c r="I12" s="60">
        <v>1</v>
      </c>
      <c r="J12" s="61">
        <f t="shared" si="0"/>
        <v>1.5555555555555564E-2</v>
      </c>
      <c r="K12" s="62">
        <f t="shared" si="1"/>
        <v>9.7222222222222501E-4</v>
      </c>
      <c r="L12" s="32">
        <f t="shared" si="2"/>
        <v>93.333333333333314</v>
      </c>
      <c r="N12" s="52">
        <f>+(2*$J$9-J12)*100/$J$9</f>
        <v>96.216216216216196</v>
      </c>
      <c r="O12" s="53"/>
      <c r="P12" s="64"/>
      <c r="Q12" s="30"/>
      <c r="R12" s="30"/>
      <c r="S12" s="34"/>
    </row>
    <row r="13" spans="1:19" ht="20.100000000000001" customHeight="1">
      <c r="A13" s="54">
        <v>6</v>
      </c>
      <c r="B13" s="55" t="s">
        <v>64</v>
      </c>
      <c r="C13" s="56">
        <v>2001</v>
      </c>
      <c r="D13" s="57" t="s">
        <v>40</v>
      </c>
      <c r="E13" s="58" t="s">
        <v>164</v>
      </c>
      <c r="F13" s="59">
        <v>6.0185185185185203E-3</v>
      </c>
      <c r="G13" s="59">
        <v>2.1701388888888892E-2</v>
      </c>
      <c r="H13" s="60">
        <v>2</v>
      </c>
      <c r="I13" s="60">
        <v>2</v>
      </c>
      <c r="J13" s="61">
        <f t="shared" si="0"/>
        <v>1.5682870370370371E-2</v>
      </c>
      <c r="K13" s="62">
        <f t="shared" si="1"/>
        <v>1.0995370370370326E-3</v>
      </c>
      <c r="L13" s="32">
        <f t="shared" si="2"/>
        <v>92.460317460317498</v>
      </c>
      <c r="N13" s="52">
        <f>+(2*$J$9-J13)*100/$J$9</f>
        <v>95.366795366795387</v>
      </c>
      <c r="O13" s="53"/>
      <c r="P13" s="16"/>
      <c r="Q13" s="17"/>
      <c r="R13" s="17"/>
      <c r="S13" s="34"/>
    </row>
    <row r="14" spans="1:19" ht="20.100000000000001" customHeight="1">
      <c r="A14" s="54">
        <v>7</v>
      </c>
      <c r="B14" s="70" t="s">
        <v>90</v>
      </c>
      <c r="C14" s="71">
        <v>1999</v>
      </c>
      <c r="D14" s="57" t="s">
        <v>133</v>
      </c>
      <c r="E14" s="58" t="s">
        <v>162</v>
      </c>
      <c r="F14" s="59">
        <v>3.0092592592592601E-3</v>
      </c>
      <c r="G14" s="59">
        <v>1.8749999999999999E-2</v>
      </c>
      <c r="H14" s="60">
        <v>2</v>
      </c>
      <c r="I14" s="60">
        <v>3</v>
      </c>
      <c r="J14" s="61">
        <f t="shared" si="0"/>
        <v>1.5740740740740739E-2</v>
      </c>
      <c r="K14" s="62">
        <f t="shared" si="1"/>
        <v>1.1574074074074004E-3</v>
      </c>
      <c r="L14" s="32">
        <f t="shared" si="2"/>
        <v>92.06349206349212</v>
      </c>
      <c r="M14" s="32">
        <f>+(2*$J$8-J14)*100/$J$8</f>
        <v>92.06349206349212</v>
      </c>
      <c r="N14" s="52"/>
      <c r="O14" s="53"/>
      <c r="P14" s="16"/>
      <c r="Q14" s="17"/>
      <c r="R14" s="30"/>
      <c r="S14" s="34"/>
    </row>
    <row r="15" spans="1:19" ht="20.100000000000001" customHeight="1">
      <c r="A15" s="54">
        <v>8</v>
      </c>
      <c r="B15" s="70" t="s">
        <v>65</v>
      </c>
      <c r="C15" s="71">
        <v>2001</v>
      </c>
      <c r="D15" s="57" t="s">
        <v>133</v>
      </c>
      <c r="E15" s="58" t="s">
        <v>164</v>
      </c>
      <c r="F15" s="59">
        <v>6.9444444444444447E-4</v>
      </c>
      <c r="G15" s="59">
        <v>1.6481481481481482E-2</v>
      </c>
      <c r="H15" s="60">
        <v>1</v>
      </c>
      <c r="I15" s="60">
        <v>1</v>
      </c>
      <c r="J15" s="61">
        <f t="shared" si="0"/>
        <v>1.5787037037037037E-2</v>
      </c>
      <c r="K15" s="62">
        <f t="shared" si="1"/>
        <v>1.2037037037036982E-3</v>
      </c>
      <c r="L15" s="32">
        <f t="shared" si="2"/>
        <v>91.74603174603179</v>
      </c>
      <c r="N15" s="52">
        <f>+(2*$J$9-J15)*100/$J$9</f>
        <v>94.671814671814701</v>
      </c>
      <c r="O15" s="53"/>
      <c r="P15" s="72"/>
      <c r="Q15" s="17"/>
      <c r="R15" s="15"/>
    </row>
    <row r="16" spans="1:19" ht="20.100000000000001" customHeight="1">
      <c r="A16" s="54">
        <v>9</v>
      </c>
      <c r="B16" s="70" t="s">
        <v>41</v>
      </c>
      <c r="C16" s="71">
        <v>2000</v>
      </c>
      <c r="D16" s="57" t="s">
        <v>133</v>
      </c>
      <c r="E16" s="58" t="s">
        <v>162</v>
      </c>
      <c r="F16" s="59">
        <v>6.4814814814814804E-3</v>
      </c>
      <c r="G16" s="59">
        <v>2.2395833333333334E-2</v>
      </c>
      <c r="H16" s="60">
        <v>0</v>
      </c>
      <c r="I16" s="60">
        <v>1</v>
      </c>
      <c r="J16" s="61">
        <f t="shared" si="0"/>
        <v>1.5914351851851853E-2</v>
      </c>
      <c r="K16" s="62">
        <f t="shared" si="1"/>
        <v>1.3310185185185144E-3</v>
      </c>
      <c r="L16" s="32">
        <f t="shared" si="2"/>
        <v>90.873015873015916</v>
      </c>
      <c r="M16" s="32">
        <f>+(2*$J$8-J16)*100/$J$8</f>
        <v>90.873015873015916</v>
      </c>
      <c r="N16" s="52"/>
      <c r="O16" s="74"/>
      <c r="P16" s="16"/>
      <c r="Q16" s="17"/>
      <c r="R16" s="15"/>
      <c r="S16" s="34"/>
    </row>
    <row r="17" spans="1:19" ht="20.100000000000001" customHeight="1">
      <c r="A17" s="54">
        <v>10</v>
      </c>
      <c r="B17" s="55" t="s">
        <v>165</v>
      </c>
      <c r="C17" s="56">
        <v>1998</v>
      </c>
      <c r="D17" s="57" t="s">
        <v>83</v>
      </c>
      <c r="E17" s="58" t="s">
        <v>162</v>
      </c>
      <c r="F17" s="59">
        <v>3.9351851851851796E-3</v>
      </c>
      <c r="G17" s="59">
        <v>2.011574074074074E-2</v>
      </c>
      <c r="H17" s="60">
        <v>5</v>
      </c>
      <c r="I17" s="60">
        <v>0</v>
      </c>
      <c r="J17" s="61">
        <f t="shared" si="0"/>
        <v>1.6180555555555559E-2</v>
      </c>
      <c r="K17" s="62">
        <f t="shared" si="1"/>
        <v>1.5972222222222204E-3</v>
      </c>
      <c r="L17" s="32">
        <f t="shared" si="2"/>
        <v>89.047619047619065</v>
      </c>
      <c r="M17" s="32">
        <f>+(2*$J$8-J17)*100/$J$8</f>
        <v>89.047619047619065</v>
      </c>
      <c r="N17" s="52"/>
      <c r="O17" s="75"/>
      <c r="P17" s="1"/>
      <c r="Q17" s="15"/>
      <c r="R17" s="15"/>
    </row>
    <row r="18" spans="1:19" ht="20.100000000000001" customHeight="1">
      <c r="A18" s="54">
        <v>11</v>
      </c>
      <c r="B18" s="55" t="s">
        <v>63</v>
      </c>
      <c r="C18" s="56">
        <v>2001</v>
      </c>
      <c r="D18" s="57" t="s">
        <v>40</v>
      </c>
      <c r="E18" s="58" t="s">
        <v>164</v>
      </c>
      <c r="F18" s="59">
        <v>0</v>
      </c>
      <c r="G18" s="59">
        <v>1.6527777777777777E-2</v>
      </c>
      <c r="H18" s="60">
        <v>3</v>
      </c>
      <c r="I18" s="60">
        <v>1</v>
      </c>
      <c r="J18" s="61">
        <f t="shared" si="0"/>
        <v>1.6527777777777777E-2</v>
      </c>
      <c r="K18" s="62">
        <f t="shared" si="1"/>
        <v>1.9444444444444379E-3</v>
      </c>
      <c r="L18" s="32">
        <f t="shared" si="2"/>
        <v>86.666666666666728</v>
      </c>
      <c r="N18" s="52">
        <f>+(2*$J$9-J18)*100/$J$9</f>
        <v>89.729729729729769</v>
      </c>
      <c r="O18" s="74"/>
      <c r="P18" s="16"/>
      <c r="Q18" s="17"/>
      <c r="R18" s="15"/>
    </row>
    <row r="19" spans="1:19" ht="20.100000000000001" customHeight="1">
      <c r="A19" s="54">
        <v>12</v>
      </c>
      <c r="B19" s="70" t="s">
        <v>82</v>
      </c>
      <c r="C19" s="71">
        <v>2002</v>
      </c>
      <c r="D19" s="57" t="s">
        <v>133</v>
      </c>
      <c r="E19" s="58" t="s">
        <v>164</v>
      </c>
      <c r="F19" s="59">
        <v>4.3981481481481502E-3</v>
      </c>
      <c r="G19" s="59">
        <v>2.0775462962962964E-2</v>
      </c>
      <c r="H19" s="60">
        <v>0</v>
      </c>
      <c r="I19" s="60">
        <v>2</v>
      </c>
      <c r="J19" s="61">
        <v>1.6550925925925924E-2</v>
      </c>
      <c r="K19" s="62">
        <f t="shared" si="1"/>
        <v>1.967592592592585E-3</v>
      </c>
      <c r="L19" s="32">
        <f t="shared" si="2"/>
        <v>86.507936507936563</v>
      </c>
      <c r="N19" s="52">
        <f>+(2*$J$9-J19)*100/$J$9</f>
        <v>89.575289575289631</v>
      </c>
      <c r="O19" s="75"/>
      <c r="P19" s="1"/>
      <c r="Q19" s="15"/>
      <c r="R19" s="15"/>
    </row>
    <row r="20" spans="1:19" ht="20.100000000000001" customHeight="1">
      <c r="A20" s="54">
        <v>13</v>
      </c>
      <c r="B20" s="55" t="s">
        <v>47</v>
      </c>
      <c r="C20" s="56">
        <v>2000</v>
      </c>
      <c r="D20" s="57" t="s">
        <v>40</v>
      </c>
      <c r="E20" s="58" t="s">
        <v>162</v>
      </c>
      <c r="F20" s="59">
        <v>7.6388888888888904E-3</v>
      </c>
      <c r="G20" s="59">
        <v>2.4247685185185181E-2</v>
      </c>
      <c r="H20" s="60">
        <v>2</v>
      </c>
      <c r="I20" s="60">
        <v>3</v>
      </c>
      <c r="J20" s="61">
        <f t="shared" ref="J20:J43" si="3">SUM(G20-F20)</f>
        <v>1.6608796296296292E-2</v>
      </c>
      <c r="K20" s="62">
        <f t="shared" si="1"/>
        <v>2.0254629629629529E-3</v>
      </c>
      <c r="L20" s="32">
        <f t="shared" si="2"/>
        <v>86.111111111111185</v>
      </c>
      <c r="M20" s="32">
        <f>+(2*$J$8-J20)*100/$J$8</f>
        <v>86.111111111111185</v>
      </c>
      <c r="N20" s="52"/>
      <c r="O20" s="74"/>
      <c r="P20" s="1"/>
      <c r="Q20" s="15"/>
      <c r="R20" s="15"/>
    </row>
    <row r="21" spans="1:19" ht="20.100000000000001" customHeight="1">
      <c r="A21" s="54">
        <v>14</v>
      </c>
      <c r="B21" s="70" t="s">
        <v>66</v>
      </c>
      <c r="C21" s="71">
        <v>2001</v>
      </c>
      <c r="D21" s="57" t="s">
        <v>133</v>
      </c>
      <c r="E21" s="58" t="s">
        <v>164</v>
      </c>
      <c r="F21" s="59">
        <v>2.54629629629629E-3</v>
      </c>
      <c r="G21" s="59">
        <v>1.9201388888888889E-2</v>
      </c>
      <c r="H21" s="60">
        <v>0</v>
      </c>
      <c r="I21" s="60">
        <v>4</v>
      </c>
      <c r="J21" s="61">
        <f t="shared" si="3"/>
        <v>1.66550925925926E-2</v>
      </c>
      <c r="K21" s="62">
        <f t="shared" si="1"/>
        <v>2.071759259259261E-3</v>
      </c>
      <c r="L21" s="32">
        <f t="shared" si="2"/>
        <v>85.793650793650798</v>
      </c>
      <c r="N21" s="52">
        <f>+(2*$J$9-J21)*100/$J$9</f>
        <v>88.880308880308874</v>
      </c>
      <c r="O21" s="74"/>
      <c r="P21" s="16"/>
      <c r="Q21" s="17"/>
      <c r="R21" s="15"/>
    </row>
    <row r="22" spans="1:19" ht="20.100000000000001" customHeight="1">
      <c r="A22" s="54">
        <v>15</v>
      </c>
      <c r="B22" s="70" t="s">
        <v>80</v>
      </c>
      <c r="C22" s="71">
        <v>2002</v>
      </c>
      <c r="D22" s="57" t="s">
        <v>135</v>
      </c>
      <c r="E22" s="58" t="s">
        <v>164</v>
      </c>
      <c r="F22" s="59">
        <v>4.6296296296296302E-3</v>
      </c>
      <c r="G22" s="59">
        <v>2.1307870370370369E-2</v>
      </c>
      <c r="H22" s="60">
        <v>1</v>
      </c>
      <c r="I22" s="60">
        <v>2</v>
      </c>
      <c r="J22" s="61">
        <f t="shared" si="3"/>
        <v>1.667824074074074E-2</v>
      </c>
      <c r="K22" s="62">
        <f t="shared" si="1"/>
        <v>2.0949074074074012E-3</v>
      </c>
      <c r="L22" s="32">
        <f t="shared" si="2"/>
        <v>85.634920634920675</v>
      </c>
      <c r="N22" s="52">
        <f>+(2*$J$9-J22)*100/$J$9</f>
        <v>88.725868725868779</v>
      </c>
      <c r="O22" s="74"/>
      <c r="P22" s="1"/>
      <c r="Q22" s="15"/>
      <c r="R22" s="15"/>
    </row>
    <row r="23" spans="1:19" ht="20.100000000000001" customHeight="1">
      <c r="A23" s="54">
        <v>16</v>
      </c>
      <c r="B23" s="55" t="s">
        <v>166</v>
      </c>
      <c r="C23" s="56">
        <v>2002</v>
      </c>
      <c r="D23" s="57" t="s">
        <v>40</v>
      </c>
      <c r="E23" s="58" t="s">
        <v>164</v>
      </c>
      <c r="F23" s="59">
        <v>8.1018518518518497E-3</v>
      </c>
      <c r="G23" s="59">
        <v>2.480324074074074E-2</v>
      </c>
      <c r="H23" s="60">
        <v>1</v>
      </c>
      <c r="I23" s="60">
        <v>2</v>
      </c>
      <c r="J23" s="61">
        <f t="shared" si="3"/>
        <v>1.6701388888888891E-2</v>
      </c>
      <c r="K23" s="62">
        <f t="shared" si="1"/>
        <v>2.1180555555555518E-3</v>
      </c>
      <c r="L23" s="32">
        <f t="shared" si="2"/>
        <v>85.47619047619051</v>
      </c>
      <c r="N23" s="52">
        <f>+(2*$J$9-J23)*100/$J$9</f>
        <v>88.571428571428598</v>
      </c>
      <c r="O23" s="74"/>
      <c r="P23" s="1"/>
      <c r="Q23" s="15"/>
      <c r="R23" s="15"/>
    </row>
    <row r="24" spans="1:19" ht="20.100000000000001" customHeight="1">
      <c r="A24" s="54">
        <v>17</v>
      </c>
      <c r="B24" s="55" t="s">
        <v>167</v>
      </c>
      <c r="C24" s="56">
        <v>2002</v>
      </c>
      <c r="D24" s="57" t="s">
        <v>40</v>
      </c>
      <c r="E24" s="58" t="s">
        <v>164</v>
      </c>
      <c r="F24" s="59">
        <v>5.5555555555555497E-3</v>
      </c>
      <c r="G24" s="59">
        <v>2.2361111111111113E-2</v>
      </c>
      <c r="H24" s="60">
        <v>0</v>
      </c>
      <c r="I24" s="60">
        <v>1</v>
      </c>
      <c r="J24" s="61">
        <f t="shared" si="3"/>
        <v>1.6805555555555563E-2</v>
      </c>
      <c r="K24" s="62">
        <f t="shared" si="1"/>
        <v>2.2222222222222244E-3</v>
      </c>
      <c r="L24" s="32">
        <f>+(2*$J$8-J24)*100/$J$8</f>
        <v>84.761904761904745</v>
      </c>
      <c r="N24" s="52">
        <f>+(2*$J$9-J24)*100/$J$9</f>
        <v>87.87644787644787</v>
      </c>
      <c r="O24" s="74"/>
      <c r="P24" s="1"/>
      <c r="Q24" s="15"/>
      <c r="R24" s="15"/>
    </row>
    <row r="25" spans="1:19" ht="20.100000000000001" customHeight="1">
      <c r="A25" s="54">
        <v>18</v>
      </c>
      <c r="B25" s="55" t="s">
        <v>46</v>
      </c>
      <c r="C25" s="56">
        <v>2000</v>
      </c>
      <c r="D25" s="57" t="s">
        <v>40</v>
      </c>
      <c r="E25" s="58" t="s">
        <v>162</v>
      </c>
      <c r="F25" s="59">
        <v>9.2592592592592596E-4</v>
      </c>
      <c r="G25" s="59">
        <v>1.7789351851851851E-2</v>
      </c>
      <c r="H25" s="60">
        <v>2</v>
      </c>
      <c r="I25" s="60">
        <v>2</v>
      </c>
      <c r="J25" s="61">
        <f t="shared" si="3"/>
        <v>1.6863425925925924E-2</v>
      </c>
      <c r="K25" s="62">
        <f t="shared" si="1"/>
        <v>2.2800925925925853E-3</v>
      </c>
      <c r="L25" s="32">
        <f>+(2*$J$8-J25)*100/$J$8</f>
        <v>84.365079365079424</v>
      </c>
      <c r="M25" s="32">
        <f>+(2*$J$8-J25)*100/$J$8</f>
        <v>84.365079365079424</v>
      </c>
      <c r="N25" s="52"/>
      <c r="O25" s="75"/>
      <c r="P25" s="1"/>
      <c r="Q25" s="15"/>
      <c r="R25" s="15"/>
    </row>
    <row r="26" spans="1:19" ht="20.100000000000001" customHeight="1">
      <c r="A26" s="54">
        <v>19</v>
      </c>
      <c r="B26" s="70" t="s">
        <v>168</v>
      </c>
      <c r="C26" s="71">
        <v>2002</v>
      </c>
      <c r="D26" s="57" t="s">
        <v>133</v>
      </c>
      <c r="E26" s="58" t="s">
        <v>164</v>
      </c>
      <c r="F26" s="59">
        <v>1.1574074074074099E-3</v>
      </c>
      <c r="G26" s="59">
        <v>1.8055555555555557E-2</v>
      </c>
      <c r="H26" s="60">
        <v>0</v>
      </c>
      <c r="I26" s="60">
        <v>1</v>
      </c>
      <c r="J26" s="61">
        <f t="shared" si="3"/>
        <v>1.6898148148148148E-2</v>
      </c>
      <c r="K26" s="62">
        <f t="shared" si="1"/>
        <v>2.3148148148148095E-3</v>
      </c>
      <c r="L26" s="32">
        <f t="shared" ref="L26:L43" si="4">+(2*$J$8-J26)*100/$J$8</f>
        <v>84.126984126984169</v>
      </c>
      <c r="N26" s="52">
        <f>+(2*$J$9-J26)*100/$J$9</f>
        <v>87.258687258687289</v>
      </c>
      <c r="O26" s="69"/>
      <c r="P26" s="35"/>
      <c r="Q26" s="15"/>
      <c r="R26" s="15"/>
    </row>
    <row r="27" spans="1:19" ht="20.100000000000001" customHeight="1">
      <c r="A27" s="54">
        <v>20</v>
      </c>
      <c r="B27" s="76" t="s">
        <v>169</v>
      </c>
      <c r="C27" s="77">
        <v>2003</v>
      </c>
      <c r="D27" s="67" t="s">
        <v>133</v>
      </c>
      <c r="E27" s="68" t="s">
        <v>170</v>
      </c>
      <c r="F27" s="59">
        <v>1.6203703703703701E-3</v>
      </c>
      <c r="G27" s="59">
        <v>1.8576388888888889E-2</v>
      </c>
      <c r="H27" s="60">
        <v>2</v>
      </c>
      <c r="I27" s="60">
        <v>1</v>
      </c>
      <c r="J27" s="61">
        <f t="shared" si="3"/>
        <v>1.695601851851852E-2</v>
      </c>
      <c r="K27" s="62">
        <f t="shared" si="1"/>
        <v>2.3726851851851808E-3</v>
      </c>
      <c r="L27" s="32">
        <f t="shared" si="4"/>
        <v>83.730158730158763</v>
      </c>
      <c r="N27" s="52"/>
      <c r="O27" s="75">
        <v>100</v>
      </c>
      <c r="P27" s="35"/>
      <c r="Q27" s="15"/>
      <c r="R27" s="15"/>
    </row>
    <row r="28" spans="1:19" ht="20.100000000000001" customHeight="1">
      <c r="A28" s="54">
        <v>21</v>
      </c>
      <c r="B28" s="70" t="s">
        <v>171</v>
      </c>
      <c r="C28" s="71">
        <v>2002</v>
      </c>
      <c r="D28" s="57" t="s">
        <v>135</v>
      </c>
      <c r="E28" s="58" t="s">
        <v>164</v>
      </c>
      <c r="F28" s="59">
        <v>6.9444444444444397E-3</v>
      </c>
      <c r="G28" s="59">
        <v>2.4085648148148148E-2</v>
      </c>
      <c r="H28" s="60">
        <v>1</v>
      </c>
      <c r="I28" s="60">
        <v>1</v>
      </c>
      <c r="J28" s="61">
        <f t="shared" si="3"/>
        <v>1.7141203703703707E-2</v>
      </c>
      <c r="K28" s="62">
        <f t="shared" si="1"/>
        <v>2.5578703703703683E-3</v>
      </c>
      <c r="L28" s="32">
        <f t="shared" si="4"/>
        <v>82.460317460317469</v>
      </c>
      <c r="N28" s="52">
        <f>+(2*$J$9-J28)*100/$J$9</f>
        <v>85.63706563706566</v>
      </c>
      <c r="O28" s="75"/>
      <c r="P28" s="16"/>
      <c r="Q28" s="17"/>
      <c r="R28" s="30"/>
      <c r="S28" s="34"/>
    </row>
    <row r="29" spans="1:19" ht="20.100000000000001" customHeight="1">
      <c r="A29" s="54">
        <v>22</v>
      </c>
      <c r="B29" s="65" t="s">
        <v>172</v>
      </c>
      <c r="C29" s="66">
        <v>2003</v>
      </c>
      <c r="D29" s="67" t="s">
        <v>40</v>
      </c>
      <c r="E29" s="68" t="s">
        <v>170</v>
      </c>
      <c r="F29" s="59">
        <v>4.6296296296296293E-4</v>
      </c>
      <c r="G29" s="59">
        <v>1.7824074074074076E-2</v>
      </c>
      <c r="H29" s="60">
        <v>1</v>
      </c>
      <c r="I29" s="60">
        <v>3</v>
      </c>
      <c r="J29" s="61">
        <f t="shared" si="3"/>
        <v>1.7361111111111112E-2</v>
      </c>
      <c r="K29" s="62">
        <f t="shared" si="1"/>
        <v>2.7777777777777731E-3</v>
      </c>
      <c r="L29" s="32">
        <f t="shared" si="4"/>
        <v>80.952380952380992</v>
      </c>
      <c r="N29" s="52"/>
      <c r="O29" s="75">
        <f>+(2*$J$27-J29)*100/$J$27</f>
        <v>97.610921501706486</v>
      </c>
      <c r="P29" s="1"/>
      <c r="Q29" s="15"/>
      <c r="R29" s="30"/>
      <c r="S29" s="34"/>
    </row>
    <row r="30" spans="1:19" ht="20.100000000000001" customHeight="1">
      <c r="A30" s="54" t="s">
        <v>173</v>
      </c>
      <c r="B30" s="70" t="s">
        <v>174</v>
      </c>
      <c r="C30" s="71">
        <v>2002</v>
      </c>
      <c r="D30" s="57" t="s">
        <v>135</v>
      </c>
      <c r="E30" s="58" t="s">
        <v>164</v>
      </c>
      <c r="F30" s="59">
        <v>3.4722222222222199E-3</v>
      </c>
      <c r="G30" s="59">
        <v>2.0868055555555556E-2</v>
      </c>
      <c r="H30" s="60">
        <v>0</v>
      </c>
      <c r="I30" s="60">
        <v>2</v>
      </c>
      <c r="J30" s="61">
        <f t="shared" si="3"/>
        <v>1.7395833333333336E-2</v>
      </c>
      <c r="K30" s="62">
        <f t="shared" si="1"/>
        <v>2.8124999999999973E-3</v>
      </c>
      <c r="L30" s="32">
        <f t="shared" si="4"/>
        <v>80.714285714285737</v>
      </c>
      <c r="N30" s="52">
        <f>+(2*$J$9-J30)*100/$J$9</f>
        <v>83.938223938223956</v>
      </c>
      <c r="O30" s="75"/>
      <c r="P30" s="16"/>
      <c r="Q30" s="15"/>
      <c r="R30" s="30"/>
      <c r="S30" s="34"/>
    </row>
    <row r="31" spans="1:19" ht="20.100000000000001" customHeight="1">
      <c r="A31" s="54" t="s">
        <v>173</v>
      </c>
      <c r="B31" s="55" t="s">
        <v>70</v>
      </c>
      <c r="C31" s="56">
        <v>2000</v>
      </c>
      <c r="D31" s="57" t="s">
        <v>40</v>
      </c>
      <c r="E31" s="58" t="s">
        <v>162</v>
      </c>
      <c r="F31" s="59">
        <v>2.3148148148148146E-4</v>
      </c>
      <c r="G31" s="59">
        <v>1.7812499999999998E-2</v>
      </c>
      <c r="H31" s="60">
        <v>4</v>
      </c>
      <c r="I31" s="60">
        <v>2</v>
      </c>
      <c r="J31" s="61">
        <f t="shared" si="3"/>
        <v>1.7581018518518517E-2</v>
      </c>
      <c r="K31" s="62">
        <f t="shared" si="1"/>
        <v>2.9976851851851779E-3</v>
      </c>
      <c r="L31" s="32">
        <f t="shared" si="4"/>
        <v>79.4444444444445</v>
      </c>
      <c r="M31" s="32">
        <f>+(2*$J$8-J31)*100/$J$8</f>
        <v>79.4444444444445</v>
      </c>
      <c r="N31" s="52"/>
      <c r="O31" s="75"/>
      <c r="P31" s="16"/>
      <c r="Q31" s="17"/>
      <c r="R31" s="30"/>
      <c r="S31" s="34"/>
    </row>
    <row r="32" spans="1:19" ht="20.100000000000001" customHeight="1">
      <c r="A32" s="54">
        <v>25</v>
      </c>
      <c r="B32" s="90" t="s">
        <v>175</v>
      </c>
      <c r="C32" s="91">
        <v>2003</v>
      </c>
      <c r="D32" s="67" t="s">
        <v>135</v>
      </c>
      <c r="E32" s="68" t="s">
        <v>170</v>
      </c>
      <c r="F32" s="59">
        <v>7.4074074074074103E-3</v>
      </c>
      <c r="G32" s="59">
        <v>2.4988425925925928E-2</v>
      </c>
      <c r="H32" s="60">
        <v>1</v>
      </c>
      <c r="I32" s="60">
        <v>2</v>
      </c>
      <c r="J32" s="61">
        <f t="shared" si="3"/>
        <v>1.7581018518518517E-2</v>
      </c>
      <c r="K32" s="62">
        <f t="shared" si="1"/>
        <v>2.9976851851851779E-3</v>
      </c>
      <c r="L32" s="32">
        <f t="shared" si="4"/>
        <v>79.4444444444445</v>
      </c>
      <c r="N32" s="52"/>
      <c r="O32" s="75">
        <f>+(2*$J$27-J32)*100/$J$27</f>
        <v>96.313993174061451</v>
      </c>
    </row>
    <row r="33" spans="1:15" ht="20.100000000000001" customHeight="1">
      <c r="A33" s="54">
        <v>26</v>
      </c>
      <c r="B33" s="55" t="s">
        <v>89</v>
      </c>
      <c r="C33" s="56">
        <v>2002</v>
      </c>
      <c r="D33" s="57" t="s">
        <v>83</v>
      </c>
      <c r="E33" s="58" t="s">
        <v>164</v>
      </c>
      <c r="F33" s="59">
        <v>2.0833333333333298E-3</v>
      </c>
      <c r="G33" s="59">
        <v>2.0081018518518519E-2</v>
      </c>
      <c r="H33" s="60">
        <v>2</v>
      </c>
      <c r="I33" s="60">
        <v>2</v>
      </c>
      <c r="J33" s="61">
        <f t="shared" si="3"/>
        <v>1.7997685185185189E-2</v>
      </c>
      <c r="K33" s="62">
        <f t="shared" si="1"/>
        <v>3.4143518518518507E-3</v>
      </c>
      <c r="L33" s="32">
        <f t="shared" si="4"/>
        <v>76.58730158730161</v>
      </c>
      <c r="N33" s="52">
        <f>+(2*$J$9-J33)*100/$J$9</f>
        <v>79.922779922779924</v>
      </c>
      <c r="O33" s="75"/>
    </row>
    <row r="34" spans="1:15" ht="20.100000000000001" customHeight="1">
      <c r="A34" s="54">
        <v>27</v>
      </c>
      <c r="B34" s="55" t="s">
        <v>176</v>
      </c>
      <c r="C34" s="56">
        <v>2002</v>
      </c>
      <c r="D34" s="57" t="s">
        <v>83</v>
      </c>
      <c r="E34" s="58" t="s">
        <v>164</v>
      </c>
      <c r="F34" s="59">
        <v>3.2407407407407402E-3</v>
      </c>
      <c r="G34" s="59">
        <v>2.1365740740740741E-2</v>
      </c>
      <c r="H34" s="60">
        <v>2</v>
      </c>
      <c r="I34" s="60">
        <v>2</v>
      </c>
      <c r="J34" s="61">
        <f t="shared" si="3"/>
        <v>1.8125000000000002E-2</v>
      </c>
      <c r="K34" s="62">
        <f t="shared" si="1"/>
        <v>3.5416666666666635E-3</v>
      </c>
      <c r="L34" s="32">
        <f t="shared" si="4"/>
        <v>75.714285714285751</v>
      </c>
      <c r="N34" s="52">
        <f>+(2*$J$9-J34)*100/$J$9</f>
        <v>79.0733590733591</v>
      </c>
      <c r="O34" s="75"/>
    </row>
    <row r="35" spans="1:15" ht="20.100000000000001" customHeight="1">
      <c r="A35" s="54">
        <v>28</v>
      </c>
      <c r="B35" s="65" t="s">
        <v>177</v>
      </c>
      <c r="C35" s="66">
        <v>2003</v>
      </c>
      <c r="D35" s="67" t="s">
        <v>83</v>
      </c>
      <c r="E35" s="68" t="s">
        <v>170</v>
      </c>
      <c r="F35" s="59">
        <v>5.0925925925925904E-3</v>
      </c>
      <c r="G35" s="59">
        <v>2.3668981481481485E-2</v>
      </c>
      <c r="H35" s="60">
        <v>3</v>
      </c>
      <c r="I35" s="60">
        <v>2</v>
      </c>
      <c r="J35" s="61">
        <f t="shared" si="3"/>
        <v>1.8576388888888896E-2</v>
      </c>
      <c r="K35" s="62">
        <f t="shared" si="1"/>
        <v>3.993055555555557E-3</v>
      </c>
      <c r="L35" s="32">
        <f t="shared" si="4"/>
        <v>72.61904761904762</v>
      </c>
      <c r="N35" s="52"/>
      <c r="O35" s="75">
        <f t="shared" ref="O35:O43" si="5">+(2*$J$27-J35)*100/$J$27</f>
        <v>90.443686006825914</v>
      </c>
    </row>
    <row r="36" spans="1:15" ht="20.100000000000001" customHeight="1">
      <c r="A36" s="54">
        <v>29</v>
      </c>
      <c r="B36" s="76" t="s">
        <v>178</v>
      </c>
      <c r="C36" s="77">
        <v>2003</v>
      </c>
      <c r="D36" s="67" t="s">
        <v>133</v>
      </c>
      <c r="E36" s="68" t="s">
        <v>170</v>
      </c>
      <c r="F36" s="59">
        <v>4.8611111111111103E-3</v>
      </c>
      <c r="G36" s="59">
        <v>2.3483796296296298E-2</v>
      </c>
      <c r="H36" s="60">
        <v>3</v>
      </c>
      <c r="I36" s="60">
        <v>3</v>
      </c>
      <c r="J36" s="61">
        <f t="shared" si="3"/>
        <v>1.8622685185185187E-2</v>
      </c>
      <c r="K36" s="62">
        <f t="shared" si="1"/>
        <v>4.0393518518518478E-3</v>
      </c>
      <c r="L36" s="32">
        <f t="shared" si="4"/>
        <v>72.301587301587332</v>
      </c>
      <c r="N36" s="52"/>
      <c r="O36" s="75">
        <f t="shared" si="5"/>
        <v>90.170648464163833</v>
      </c>
    </row>
    <row r="37" spans="1:15" ht="20.100000000000001" customHeight="1">
      <c r="A37" s="54">
        <v>30</v>
      </c>
      <c r="B37" s="76" t="s">
        <v>179</v>
      </c>
      <c r="C37" s="77">
        <v>2003</v>
      </c>
      <c r="D37" s="67" t="s">
        <v>133</v>
      </c>
      <c r="E37" s="68" t="s">
        <v>170</v>
      </c>
      <c r="F37" s="59">
        <v>7.1759259259259198E-3</v>
      </c>
      <c r="G37" s="59">
        <v>2.5868055555555557E-2</v>
      </c>
      <c r="H37" s="60">
        <v>1</v>
      </c>
      <c r="I37" s="60">
        <v>2</v>
      </c>
      <c r="J37" s="61">
        <f t="shared" si="3"/>
        <v>1.8692129629629638E-2</v>
      </c>
      <c r="K37" s="62">
        <f t="shared" si="1"/>
        <v>4.1087962962962996E-3</v>
      </c>
      <c r="L37" s="32">
        <f t="shared" si="4"/>
        <v>71.825396825396808</v>
      </c>
      <c r="N37" s="52"/>
      <c r="O37" s="75">
        <f t="shared" si="5"/>
        <v>89.761092150170597</v>
      </c>
    </row>
    <row r="38" spans="1:15" ht="19.5" customHeight="1">
      <c r="A38" s="54">
        <v>31</v>
      </c>
      <c r="B38" s="76" t="s">
        <v>180</v>
      </c>
      <c r="C38" s="77">
        <v>2003</v>
      </c>
      <c r="D38" s="67" t="s">
        <v>133</v>
      </c>
      <c r="E38" s="68" t="s">
        <v>170</v>
      </c>
      <c r="F38" s="59">
        <v>2.7777777777777801E-3</v>
      </c>
      <c r="G38" s="59">
        <v>2.1562499999999998E-2</v>
      </c>
      <c r="H38" s="60">
        <v>3</v>
      </c>
      <c r="I38" s="60">
        <v>1</v>
      </c>
      <c r="J38" s="61">
        <f t="shared" si="3"/>
        <v>1.8784722222222217E-2</v>
      </c>
      <c r="K38" s="62">
        <f t="shared" si="1"/>
        <v>4.2013888888888778E-3</v>
      </c>
      <c r="L38" s="32">
        <f t="shared" si="4"/>
        <v>71.190476190476289</v>
      </c>
      <c r="N38" s="52"/>
      <c r="O38" s="75">
        <f t="shared" si="5"/>
        <v>89.215017064846464</v>
      </c>
    </row>
    <row r="39" spans="1:15" ht="19.5" customHeight="1">
      <c r="A39" s="54" t="s">
        <v>181</v>
      </c>
      <c r="B39" s="65" t="s">
        <v>182</v>
      </c>
      <c r="C39" s="66">
        <v>2003</v>
      </c>
      <c r="D39" s="67" t="s">
        <v>83</v>
      </c>
      <c r="E39" s="68" t="s">
        <v>170</v>
      </c>
      <c r="F39" s="59">
        <v>4.1666666666666597E-3</v>
      </c>
      <c r="G39" s="59">
        <v>2.2997685185185187E-2</v>
      </c>
      <c r="H39" s="60">
        <v>0</v>
      </c>
      <c r="I39" s="60">
        <v>4</v>
      </c>
      <c r="J39" s="61">
        <f t="shared" si="3"/>
        <v>1.8831018518518528E-2</v>
      </c>
      <c r="K39" s="62">
        <f t="shared" si="1"/>
        <v>4.2476851851851894E-3</v>
      </c>
      <c r="L39" s="32">
        <f t="shared" si="4"/>
        <v>70.873015873015845</v>
      </c>
      <c r="N39" s="52"/>
      <c r="O39" s="75">
        <f t="shared" si="5"/>
        <v>88.941979522184255</v>
      </c>
    </row>
    <row r="40" spans="1:15" ht="19.5" customHeight="1">
      <c r="A40" s="54" t="s">
        <v>183</v>
      </c>
      <c r="B40" s="65" t="s">
        <v>184</v>
      </c>
      <c r="C40" s="66">
        <v>2003</v>
      </c>
      <c r="D40" s="67" t="s">
        <v>83</v>
      </c>
      <c r="E40" s="68" t="s">
        <v>170</v>
      </c>
      <c r="F40" s="59">
        <v>1.38888888888889E-3</v>
      </c>
      <c r="G40" s="59">
        <v>2.0312500000000001E-2</v>
      </c>
      <c r="H40" s="60">
        <v>4</v>
      </c>
      <c r="I40" s="60">
        <v>2</v>
      </c>
      <c r="J40" s="61">
        <f t="shared" si="3"/>
        <v>1.892361111111111E-2</v>
      </c>
      <c r="K40" s="62">
        <f t="shared" si="1"/>
        <v>4.340277777777771E-3</v>
      </c>
      <c r="L40" s="32">
        <f t="shared" si="4"/>
        <v>70.238095238095283</v>
      </c>
      <c r="N40" s="52"/>
      <c r="O40" s="75">
        <f t="shared" si="5"/>
        <v>88.395904436860093</v>
      </c>
    </row>
    <row r="41" spans="1:15" ht="19.5" customHeight="1">
      <c r="A41" s="54">
        <v>34</v>
      </c>
      <c r="B41" s="65" t="s">
        <v>185</v>
      </c>
      <c r="C41" s="66">
        <v>2003</v>
      </c>
      <c r="D41" s="67" t="s">
        <v>83</v>
      </c>
      <c r="E41" s="68" t="s">
        <v>170</v>
      </c>
      <c r="F41" s="59">
        <v>1.85185185185185E-3</v>
      </c>
      <c r="G41" s="59">
        <v>2.0844907407407406E-2</v>
      </c>
      <c r="H41" s="60">
        <v>4</v>
      </c>
      <c r="I41" s="60">
        <v>4</v>
      </c>
      <c r="J41" s="61">
        <f t="shared" si="3"/>
        <v>1.8993055555555555E-2</v>
      </c>
      <c r="K41" s="62">
        <f t="shared" si="1"/>
        <v>4.4097222222222159E-3</v>
      </c>
      <c r="L41" s="32">
        <f t="shared" si="4"/>
        <v>69.761904761904816</v>
      </c>
      <c r="N41" s="52"/>
      <c r="O41" s="75">
        <f t="shared" si="5"/>
        <v>87.9863481228669</v>
      </c>
    </row>
    <row r="42" spans="1:15" ht="19.5" customHeight="1">
      <c r="A42" s="54">
        <v>35</v>
      </c>
      <c r="B42" s="76" t="s">
        <v>186</v>
      </c>
      <c r="C42" s="77">
        <v>2003</v>
      </c>
      <c r="D42" s="67" t="s">
        <v>133</v>
      </c>
      <c r="E42" s="68" t="s">
        <v>170</v>
      </c>
      <c r="F42" s="59">
        <v>7.8703703703703696E-3</v>
      </c>
      <c r="G42" s="59">
        <v>2.6956018518518522E-2</v>
      </c>
      <c r="H42" s="60">
        <v>1</v>
      </c>
      <c r="I42" s="60">
        <v>2</v>
      </c>
      <c r="J42" s="61">
        <f t="shared" si="3"/>
        <v>1.908564814814815E-2</v>
      </c>
      <c r="K42" s="62">
        <f t="shared" si="1"/>
        <v>4.5023148148148114E-3</v>
      </c>
      <c r="L42" s="32">
        <f t="shared" si="4"/>
        <v>69.126984126984169</v>
      </c>
      <c r="N42" s="52"/>
      <c r="O42" s="75">
        <f t="shared" si="5"/>
        <v>87.440273037542653</v>
      </c>
    </row>
    <row r="43" spans="1:15" ht="19.5" customHeight="1" thickBot="1">
      <c r="A43" s="79">
        <v>36</v>
      </c>
      <c r="B43" s="92" t="s">
        <v>187</v>
      </c>
      <c r="C43" s="93">
        <v>2003</v>
      </c>
      <c r="D43" s="94" t="s">
        <v>133</v>
      </c>
      <c r="E43" s="95" t="s">
        <v>170</v>
      </c>
      <c r="F43" s="84">
        <v>6.7129629629629596E-3</v>
      </c>
      <c r="G43" s="84">
        <v>2.6053240740740738E-2</v>
      </c>
      <c r="H43" s="85">
        <v>3</v>
      </c>
      <c r="I43" s="85">
        <v>3</v>
      </c>
      <c r="J43" s="86">
        <f t="shared" si="3"/>
        <v>1.9340277777777779E-2</v>
      </c>
      <c r="K43" s="87">
        <f t="shared" si="1"/>
        <v>4.7569444444444404E-3</v>
      </c>
      <c r="L43" s="32">
        <f t="shared" si="4"/>
        <v>67.380952380952422</v>
      </c>
      <c r="N43" s="52"/>
      <c r="O43" s="75">
        <f t="shared" si="5"/>
        <v>85.938566552901023</v>
      </c>
    </row>
    <row r="44" spans="1:15" ht="19.5" customHeight="1">
      <c r="A44" s="96"/>
      <c r="B44" s="18" t="s">
        <v>88</v>
      </c>
      <c r="C44" s="15">
        <v>2002</v>
      </c>
      <c r="D44" s="34" t="s">
        <v>83</v>
      </c>
      <c r="E44" s="30" t="s">
        <v>164</v>
      </c>
      <c r="F44" s="97">
        <v>3.7037037037036999E-3</v>
      </c>
      <c r="G44" s="97" t="s">
        <v>96</v>
      </c>
      <c r="H44" s="303" t="s">
        <v>188</v>
      </c>
      <c r="I44" s="303"/>
      <c r="J44" s="98"/>
      <c r="K44" s="98"/>
      <c r="L44" s="32"/>
      <c r="O44" s="32"/>
    </row>
    <row r="45" spans="1:15" ht="19.5" customHeight="1">
      <c r="A45" s="11"/>
    </row>
    <row r="46" spans="1:15" ht="19.5" customHeight="1">
      <c r="A46" s="11"/>
      <c r="C46" s="35"/>
    </row>
    <row r="47" spans="1:15" ht="19.5" customHeight="1">
      <c r="A47" s="11"/>
    </row>
  </sheetData>
  <mergeCells count="5">
    <mergeCell ref="A2:C2"/>
    <mergeCell ref="A3:J3"/>
    <mergeCell ref="A6:H6"/>
    <mergeCell ref="L6:O6"/>
    <mergeCell ref="H44:I44"/>
  </mergeCells>
  <pageMargins left="0.70866141732283472" right="0.70866141732283472" top="0.78740157480314965" bottom="0.78740157480314965" header="0.31496062992125984" footer="0.31496062992125984"/>
  <pageSetup paperSize="9" scale="4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2"/>
  <sheetViews>
    <sheetView workbookViewId="0">
      <selection activeCell="D31" sqref="D31"/>
    </sheetView>
  </sheetViews>
  <sheetFormatPr defaultRowHeight="15.75"/>
  <cols>
    <col min="1" max="1" width="6.7109375" style="35" customWidth="1"/>
    <col min="2" max="2" width="21.5703125" style="35" customWidth="1"/>
    <col min="3" max="3" width="9.140625" style="11"/>
    <col min="4" max="4" width="14.7109375" style="34" customWidth="1"/>
    <col min="5" max="5" width="9.140625" style="20"/>
    <col min="6" max="6" width="13.5703125" style="20" customWidth="1"/>
    <col min="7" max="7" width="12.7109375" style="30" customWidth="1"/>
    <col min="8" max="9" width="12.7109375" style="11" customWidth="1"/>
    <col min="10" max="10" width="12.7109375" style="20" customWidth="1"/>
    <col min="11" max="11" width="10.28515625" style="20" customWidth="1"/>
    <col min="12" max="12" width="14.140625" style="31" customWidth="1"/>
    <col min="13" max="14" width="9.140625" style="32"/>
    <col min="15" max="15" width="9.140625" style="14"/>
    <col min="16" max="16" width="20" style="20" customWidth="1"/>
    <col min="17" max="256" width="9.140625" style="20"/>
    <col min="257" max="257" width="6.7109375" style="20" customWidth="1"/>
    <col min="258" max="258" width="21.5703125" style="20" customWidth="1"/>
    <col min="259" max="259" width="9.140625" style="20"/>
    <col min="260" max="260" width="14.7109375" style="20" customWidth="1"/>
    <col min="261" max="261" width="9.140625" style="20"/>
    <col min="262" max="262" width="13.5703125" style="20" customWidth="1"/>
    <col min="263" max="266" width="12.7109375" style="20" customWidth="1"/>
    <col min="267" max="267" width="10.28515625" style="20" customWidth="1"/>
    <col min="268" max="268" width="14.140625" style="20" customWidth="1"/>
    <col min="269" max="271" width="9.140625" style="20"/>
    <col min="272" max="272" width="20" style="20" customWidth="1"/>
    <col min="273" max="512" width="9.140625" style="20"/>
    <col min="513" max="513" width="6.7109375" style="20" customWidth="1"/>
    <col min="514" max="514" width="21.5703125" style="20" customWidth="1"/>
    <col min="515" max="515" width="9.140625" style="20"/>
    <col min="516" max="516" width="14.7109375" style="20" customWidth="1"/>
    <col min="517" max="517" width="9.140625" style="20"/>
    <col min="518" max="518" width="13.5703125" style="20" customWidth="1"/>
    <col min="519" max="522" width="12.7109375" style="20" customWidth="1"/>
    <col min="523" max="523" width="10.28515625" style="20" customWidth="1"/>
    <col min="524" max="524" width="14.140625" style="20" customWidth="1"/>
    <col min="525" max="527" width="9.140625" style="20"/>
    <col min="528" max="528" width="20" style="20" customWidth="1"/>
    <col min="529" max="768" width="9.140625" style="20"/>
    <col min="769" max="769" width="6.7109375" style="20" customWidth="1"/>
    <col min="770" max="770" width="21.5703125" style="20" customWidth="1"/>
    <col min="771" max="771" width="9.140625" style="20"/>
    <col min="772" max="772" width="14.7109375" style="20" customWidth="1"/>
    <col min="773" max="773" width="9.140625" style="20"/>
    <col min="774" max="774" width="13.5703125" style="20" customWidth="1"/>
    <col min="775" max="778" width="12.7109375" style="20" customWidth="1"/>
    <col min="779" max="779" width="10.28515625" style="20" customWidth="1"/>
    <col min="780" max="780" width="14.140625" style="20" customWidth="1"/>
    <col min="781" max="783" width="9.140625" style="20"/>
    <col min="784" max="784" width="20" style="20" customWidth="1"/>
    <col min="785" max="1024" width="9.140625" style="20"/>
    <col min="1025" max="1025" width="6.7109375" style="20" customWidth="1"/>
    <col min="1026" max="1026" width="21.5703125" style="20" customWidth="1"/>
    <col min="1027" max="1027" width="9.140625" style="20"/>
    <col min="1028" max="1028" width="14.7109375" style="20" customWidth="1"/>
    <col min="1029" max="1029" width="9.140625" style="20"/>
    <col min="1030" max="1030" width="13.5703125" style="20" customWidth="1"/>
    <col min="1031" max="1034" width="12.7109375" style="20" customWidth="1"/>
    <col min="1035" max="1035" width="10.28515625" style="20" customWidth="1"/>
    <col min="1036" max="1036" width="14.140625" style="20" customWidth="1"/>
    <col min="1037" max="1039" width="9.140625" style="20"/>
    <col min="1040" max="1040" width="20" style="20" customWidth="1"/>
    <col min="1041" max="1280" width="9.140625" style="20"/>
    <col min="1281" max="1281" width="6.7109375" style="20" customWidth="1"/>
    <col min="1282" max="1282" width="21.5703125" style="20" customWidth="1"/>
    <col min="1283" max="1283" width="9.140625" style="20"/>
    <col min="1284" max="1284" width="14.7109375" style="20" customWidth="1"/>
    <col min="1285" max="1285" width="9.140625" style="20"/>
    <col min="1286" max="1286" width="13.5703125" style="20" customWidth="1"/>
    <col min="1287" max="1290" width="12.7109375" style="20" customWidth="1"/>
    <col min="1291" max="1291" width="10.28515625" style="20" customWidth="1"/>
    <col min="1292" max="1292" width="14.140625" style="20" customWidth="1"/>
    <col min="1293" max="1295" width="9.140625" style="20"/>
    <col min="1296" max="1296" width="20" style="20" customWidth="1"/>
    <col min="1297" max="1536" width="9.140625" style="20"/>
    <col min="1537" max="1537" width="6.7109375" style="20" customWidth="1"/>
    <col min="1538" max="1538" width="21.5703125" style="20" customWidth="1"/>
    <col min="1539" max="1539" width="9.140625" style="20"/>
    <col min="1540" max="1540" width="14.7109375" style="20" customWidth="1"/>
    <col min="1541" max="1541" width="9.140625" style="20"/>
    <col min="1542" max="1542" width="13.5703125" style="20" customWidth="1"/>
    <col min="1543" max="1546" width="12.7109375" style="20" customWidth="1"/>
    <col min="1547" max="1547" width="10.28515625" style="20" customWidth="1"/>
    <col min="1548" max="1548" width="14.140625" style="20" customWidth="1"/>
    <col min="1549" max="1551" width="9.140625" style="20"/>
    <col min="1552" max="1552" width="20" style="20" customWidth="1"/>
    <col min="1553" max="1792" width="9.140625" style="20"/>
    <col min="1793" max="1793" width="6.7109375" style="20" customWidth="1"/>
    <col min="1794" max="1794" width="21.5703125" style="20" customWidth="1"/>
    <col min="1795" max="1795" width="9.140625" style="20"/>
    <col min="1796" max="1796" width="14.7109375" style="20" customWidth="1"/>
    <col min="1797" max="1797" width="9.140625" style="20"/>
    <col min="1798" max="1798" width="13.5703125" style="20" customWidth="1"/>
    <col min="1799" max="1802" width="12.7109375" style="20" customWidth="1"/>
    <col min="1803" max="1803" width="10.28515625" style="20" customWidth="1"/>
    <col min="1804" max="1804" width="14.140625" style="20" customWidth="1"/>
    <col min="1805" max="1807" width="9.140625" style="20"/>
    <col min="1808" max="1808" width="20" style="20" customWidth="1"/>
    <col min="1809" max="2048" width="9.140625" style="20"/>
    <col min="2049" max="2049" width="6.7109375" style="20" customWidth="1"/>
    <col min="2050" max="2050" width="21.5703125" style="20" customWidth="1"/>
    <col min="2051" max="2051" width="9.140625" style="20"/>
    <col min="2052" max="2052" width="14.7109375" style="20" customWidth="1"/>
    <col min="2053" max="2053" width="9.140625" style="20"/>
    <col min="2054" max="2054" width="13.5703125" style="20" customWidth="1"/>
    <col min="2055" max="2058" width="12.7109375" style="20" customWidth="1"/>
    <col min="2059" max="2059" width="10.28515625" style="20" customWidth="1"/>
    <col min="2060" max="2060" width="14.140625" style="20" customWidth="1"/>
    <col min="2061" max="2063" width="9.140625" style="20"/>
    <col min="2064" max="2064" width="20" style="20" customWidth="1"/>
    <col min="2065" max="2304" width="9.140625" style="20"/>
    <col min="2305" max="2305" width="6.7109375" style="20" customWidth="1"/>
    <col min="2306" max="2306" width="21.5703125" style="20" customWidth="1"/>
    <col min="2307" max="2307" width="9.140625" style="20"/>
    <col min="2308" max="2308" width="14.7109375" style="20" customWidth="1"/>
    <col min="2309" max="2309" width="9.140625" style="20"/>
    <col min="2310" max="2310" width="13.5703125" style="20" customWidth="1"/>
    <col min="2311" max="2314" width="12.7109375" style="20" customWidth="1"/>
    <col min="2315" max="2315" width="10.28515625" style="20" customWidth="1"/>
    <col min="2316" max="2316" width="14.140625" style="20" customWidth="1"/>
    <col min="2317" max="2319" width="9.140625" style="20"/>
    <col min="2320" max="2320" width="20" style="20" customWidth="1"/>
    <col min="2321" max="2560" width="9.140625" style="20"/>
    <col min="2561" max="2561" width="6.7109375" style="20" customWidth="1"/>
    <col min="2562" max="2562" width="21.5703125" style="20" customWidth="1"/>
    <col min="2563" max="2563" width="9.140625" style="20"/>
    <col min="2564" max="2564" width="14.7109375" style="20" customWidth="1"/>
    <col min="2565" max="2565" width="9.140625" style="20"/>
    <col min="2566" max="2566" width="13.5703125" style="20" customWidth="1"/>
    <col min="2567" max="2570" width="12.7109375" style="20" customWidth="1"/>
    <col min="2571" max="2571" width="10.28515625" style="20" customWidth="1"/>
    <col min="2572" max="2572" width="14.140625" style="20" customWidth="1"/>
    <col min="2573" max="2575" width="9.140625" style="20"/>
    <col min="2576" max="2576" width="20" style="20" customWidth="1"/>
    <col min="2577" max="2816" width="9.140625" style="20"/>
    <col min="2817" max="2817" width="6.7109375" style="20" customWidth="1"/>
    <col min="2818" max="2818" width="21.5703125" style="20" customWidth="1"/>
    <col min="2819" max="2819" width="9.140625" style="20"/>
    <col min="2820" max="2820" width="14.7109375" style="20" customWidth="1"/>
    <col min="2821" max="2821" width="9.140625" style="20"/>
    <col min="2822" max="2822" width="13.5703125" style="20" customWidth="1"/>
    <col min="2823" max="2826" width="12.7109375" style="20" customWidth="1"/>
    <col min="2827" max="2827" width="10.28515625" style="20" customWidth="1"/>
    <col min="2828" max="2828" width="14.140625" style="20" customWidth="1"/>
    <col min="2829" max="2831" width="9.140625" style="20"/>
    <col min="2832" max="2832" width="20" style="20" customWidth="1"/>
    <col min="2833" max="3072" width="9.140625" style="20"/>
    <col min="3073" max="3073" width="6.7109375" style="20" customWidth="1"/>
    <col min="3074" max="3074" width="21.5703125" style="20" customWidth="1"/>
    <col min="3075" max="3075" width="9.140625" style="20"/>
    <col min="3076" max="3076" width="14.7109375" style="20" customWidth="1"/>
    <col min="3077" max="3077" width="9.140625" style="20"/>
    <col min="3078" max="3078" width="13.5703125" style="20" customWidth="1"/>
    <col min="3079" max="3082" width="12.7109375" style="20" customWidth="1"/>
    <col min="3083" max="3083" width="10.28515625" style="20" customWidth="1"/>
    <col min="3084" max="3084" width="14.140625" style="20" customWidth="1"/>
    <col min="3085" max="3087" width="9.140625" style="20"/>
    <col min="3088" max="3088" width="20" style="20" customWidth="1"/>
    <col min="3089" max="3328" width="9.140625" style="20"/>
    <col min="3329" max="3329" width="6.7109375" style="20" customWidth="1"/>
    <col min="3330" max="3330" width="21.5703125" style="20" customWidth="1"/>
    <col min="3331" max="3331" width="9.140625" style="20"/>
    <col min="3332" max="3332" width="14.7109375" style="20" customWidth="1"/>
    <col min="3333" max="3333" width="9.140625" style="20"/>
    <col min="3334" max="3334" width="13.5703125" style="20" customWidth="1"/>
    <col min="3335" max="3338" width="12.7109375" style="20" customWidth="1"/>
    <col min="3339" max="3339" width="10.28515625" style="20" customWidth="1"/>
    <col min="3340" max="3340" width="14.140625" style="20" customWidth="1"/>
    <col min="3341" max="3343" width="9.140625" style="20"/>
    <col min="3344" max="3344" width="20" style="20" customWidth="1"/>
    <col min="3345" max="3584" width="9.140625" style="20"/>
    <col min="3585" max="3585" width="6.7109375" style="20" customWidth="1"/>
    <col min="3586" max="3586" width="21.5703125" style="20" customWidth="1"/>
    <col min="3587" max="3587" width="9.140625" style="20"/>
    <col min="3588" max="3588" width="14.7109375" style="20" customWidth="1"/>
    <col min="3589" max="3589" width="9.140625" style="20"/>
    <col min="3590" max="3590" width="13.5703125" style="20" customWidth="1"/>
    <col min="3591" max="3594" width="12.7109375" style="20" customWidth="1"/>
    <col min="3595" max="3595" width="10.28515625" style="20" customWidth="1"/>
    <col min="3596" max="3596" width="14.140625" style="20" customWidth="1"/>
    <col min="3597" max="3599" width="9.140625" style="20"/>
    <col min="3600" max="3600" width="20" style="20" customWidth="1"/>
    <col min="3601" max="3840" width="9.140625" style="20"/>
    <col min="3841" max="3841" width="6.7109375" style="20" customWidth="1"/>
    <col min="3842" max="3842" width="21.5703125" style="20" customWidth="1"/>
    <col min="3843" max="3843" width="9.140625" style="20"/>
    <col min="3844" max="3844" width="14.7109375" style="20" customWidth="1"/>
    <col min="3845" max="3845" width="9.140625" style="20"/>
    <col min="3846" max="3846" width="13.5703125" style="20" customWidth="1"/>
    <col min="3847" max="3850" width="12.7109375" style="20" customWidth="1"/>
    <col min="3851" max="3851" width="10.28515625" style="20" customWidth="1"/>
    <col min="3852" max="3852" width="14.140625" style="20" customWidth="1"/>
    <col min="3853" max="3855" width="9.140625" style="20"/>
    <col min="3856" max="3856" width="20" style="20" customWidth="1"/>
    <col min="3857" max="4096" width="9.140625" style="20"/>
    <col min="4097" max="4097" width="6.7109375" style="20" customWidth="1"/>
    <col min="4098" max="4098" width="21.5703125" style="20" customWidth="1"/>
    <col min="4099" max="4099" width="9.140625" style="20"/>
    <col min="4100" max="4100" width="14.7109375" style="20" customWidth="1"/>
    <col min="4101" max="4101" width="9.140625" style="20"/>
    <col min="4102" max="4102" width="13.5703125" style="20" customWidth="1"/>
    <col min="4103" max="4106" width="12.7109375" style="20" customWidth="1"/>
    <col min="4107" max="4107" width="10.28515625" style="20" customWidth="1"/>
    <col min="4108" max="4108" width="14.140625" style="20" customWidth="1"/>
    <col min="4109" max="4111" width="9.140625" style="20"/>
    <col min="4112" max="4112" width="20" style="20" customWidth="1"/>
    <col min="4113" max="4352" width="9.140625" style="20"/>
    <col min="4353" max="4353" width="6.7109375" style="20" customWidth="1"/>
    <col min="4354" max="4354" width="21.5703125" style="20" customWidth="1"/>
    <col min="4355" max="4355" width="9.140625" style="20"/>
    <col min="4356" max="4356" width="14.7109375" style="20" customWidth="1"/>
    <col min="4357" max="4357" width="9.140625" style="20"/>
    <col min="4358" max="4358" width="13.5703125" style="20" customWidth="1"/>
    <col min="4359" max="4362" width="12.7109375" style="20" customWidth="1"/>
    <col min="4363" max="4363" width="10.28515625" style="20" customWidth="1"/>
    <col min="4364" max="4364" width="14.140625" style="20" customWidth="1"/>
    <col min="4365" max="4367" width="9.140625" style="20"/>
    <col min="4368" max="4368" width="20" style="20" customWidth="1"/>
    <col min="4369" max="4608" width="9.140625" style="20"/>
    <col min="4609" max="4609" width="6.7109375" style="20" customWidth="1"/>
    <col min="4610" max="4610" width="21.5703125" style="20" customWidth="1"/>
    <col min="4611" max="4611" width="9.140625" style="20"/>
    <col min="4612" max="4612" width="14.7109375" style="20" customWidth="1"/>
    <col min="4613" max="4613" width="9.140625" style="20"/>
    <col min="4614" max="4614" width="13.5703125" style="20" customWidth="1"/>
    <col min="4615" max="4618" width="12.7109375" style="20" customWidth="1"/>
    <col min="4619" max="4619" width="10.28515625" style="20" customWidth="1"/>
    <col min="4620" max="4620" width="14.140625" style="20" customWidth="1"/>
    <col min="4621" max="4623" width="9.140625" style="20"/>
    <col min="4624" max="4624" width="20" style="20" customWidth="1"/>
    <col min="4625" max="4864" width="9.140625" style="20"/>
    <col min="4865" max="4865" width="6.7109375" style="20" customWidth="1"/>
    <col min="4866" max="4866" width="21.5703125" style="20" customWidth="1"/>
    <col min="4867" max="4867" width="9.140625" style="20"/>
    <col min="4868" max="4868" width="14.7109375" style="20" customWidth="1"/>
    <col min="4869" max="4869" width="9.140625" style="20"/>
    <col min="4870" max="4870" width="13.5703125" style="20" customWidth="1"/>
    <col min="4871" max="4874" width="12.7109375" style="20" customWidth="1"/>
    <col min="4875" max="4875" width="10.28515625" style="20" customWidth="1"/>
    <col min="4876" max="4876" width="14.140625" style="20" customWidth="1"/>
    <col min="4877" max="4879" width="9.140625" style="20"/>
    <col min="4880" max="4880" width="20" style="20" customWidth="1"/>
    <col min="4881" max="5120" width="9.140625" style="20"/>
    <col min="5121" max="5121" width="6.7109375" style="20" customWidth="1"/>
    <col min="5122" max="5122" width="21.5703125" style="20" customWidth="1"/>
    <col min="5123" max="5123" width="9.140625" style="20"/>
    <col min="5124" max="5124" width="14.7109375" style="20" customWidth="1"/>
    <col min="5125" max="5125" width="9.140625" style="20"/>
    <col min="5126" max="5126" width="13.5703125" style="20" customWidth="1"/>
    <col min="5127" max="5130" width="12.7109375" style="20" customWidth="1"/>
    <col min="5131" max="5131" width="10.28515625" style="20" customWidth="1"/>
    <col min="5132" max="5132" width="14.140625" style="20" customWidth="1"/>
    <col min="5133" max="5135" width="9.140625" style="20"/>
    <col min="5136" max="5136" width="20" style="20" customWidth="1"/>
    <col min="5137" max="5376" width="9.140625" style="20"/>
    <col min="5377" max="5377" width="6.7109375" style="20" customWidth="1"/>
    <col min="5378" max="5378" width="21.5703125" style="20" customWidth="1"/>
    <col min="5379" max="5379" width="9.140625" style="20"/>
    <col min="5380" max="5380" width="14.7109375" style="20" customWidth="1"/>
    <col min="5381" max="5381" width="9.140625" style="20"/>
    <col min="5382" max="5382" width="13.5703125" style="20" customWidth="1"/>
    <col min="5383" max="5386" width="12.7109375" style="20" customWidth="1"/>
    <col min="5387" max="5387" width="10.28515625" style="20" customWidth="1"/>
    <col min="5388" max="5388" width="14.140625" style="20" customWidth="1"/>
    <col min="5389" max="5391" width="9.140625" style="20"/>
    <col min="5392" max="5392" width="20" style="20" customWidth="1"/>
    <col min="5393" max="5632" width="9.140625" style="20"/>
    <col min="5633" max="5633" width="6.7109375" style="20" customWidth="1"/>
    <col min="5634" max="5634" width="21.5703125" style="20" customWidth="1"/>
    <col min="5635" max="5635" width="9.140625" style="20"/>
    <col min="5636" max="5636" width="14.7109375" style="20" customWidth="1"/>
    <col min="5637" max="5637" width="9.140625" style="20"/>
    <col min="5638" max="5638" width="13.5703125" style="20" customWidth="1"/>
    <col min="5639" max="5642" width="12.7109375" style="20" customWidth="1"/>
    <col min="5643" max="5643" width="10.28515625" style="20" customWidth="1"/>
    <col min="5644" max="5644" width="14.140625" style="20" customWidth="1"/>
    <col min="5645" max="5647" width="9.140625" style="20"/>
    <col min="5648" max="5648" width="20" style="20" customWidth="1"/>
    <col min="5649" max="5888" width="9.140625" style="20"/>
    <col min="5889" max="5889" width="6.7109375" style="20" customWidth="1"/>
    <col min="5890" max="5890" width="21.5703125" style="20" customWidth="1"/>
    <col min="5891" max="5891" width="9.140625" style="20"/>
    <col min="5892" max="5892" width="14.7109375" style="20" customWidth="1"/>
    <col min="5893" max="5893" width="9.140625" style="20"/>
    <col min="5894" max="5894" width="13.5703125" style="20" customWidth="1"/>
    <col min="5895" max="5898" width="12.7109375" style="20" customWidth="1"/>
    <col min="5899" max="5899" width="10.28515625" style="20" customWidth="1"/>
    <col min="5900" max="5900" width="14.140625" style="20" customWidth="1"/>
    <col min="5901" max="5903" width="9.140625" style="20"/>
    <col min="5904" max="5904" width="20" style="20" customWidth="1"/>
    <col min="5905" max="6144" width="9.140625" style="20"/>
    <col min="6145" max="6145" width="6.7109375" style="20" customWidth="1"/>
    <col min="6146" max="6146" width="21.5703125" style="20" customWidth="1"/>
    <col min="6147" max="6147" width="9.140625" style="20"/>
    <col min="6148" max="6148" width="14.7109375" style="20" customWidth="1"/>
    <col min="6149" max="6149" width="9.140625" style="20"/>
    <col min="6150" max="6150" width="13.5703125" style="20" customWidth="1"/>
    <col min="6151" max="6154" width="12.7109375" style="20" customWidth="1"/>
    <col min="6155" max="6155" width="10.28515625" style="20" customWidth="1"/>
    <col min="6156" max="6156" width="14.140625" style="20" customWidth="1"/>
    <col min="6157" max="6159" width="9.140625" style="20"/>
    <col min="6160" max="6160" width="20" style="20" customWidth="1"/>
    <col min="6161" max="6400" width="9.140625" style="20"/>
    <col min="6401" max="6401" width="6.7109375" style="20" customWidth="1"/>
    <col min="6402" max="6402" width="21.5703125" style="20" customWidth="1"/>
    <col min="6403" max="6403" width="9.140625" style="20"/>
    <col min="6404" max="6404" width="14.7109375" style="20" customWidth="1"/>
    <col min="6405" max="6405" width="9.140625" style="20"/>
    <col min="6406" max="6406" width="13.5703125" style="20" customWidth="1"/>
    <col min="6407" max="6410" width="12.7109375" style="20" customWidth="1"/>
    <col min="6411" max="6411" width="10.28515625" style="20" customWidth="1"/>
    <col min="6412" max="6412" width="14.140625" style="20" customWidth="1"/>
    <col min="6413" max="6415" width="9.140625" style="20"/>
    <col min="6416" max="6416" width="20" style="20" customWidth="1"/>
    <col min="6417" max="6656" width="9.140625" style="20"/>
    <col min="6657" max="6657" width="6.7109375" style="20" customWidth="1"/>
    <col min="6658" max="6658" width="21.5703125" style="20" customWidth="1"/>
    <col min="6659" max="6659" width="9.140625" style="20"/>
    <col min="6660" max="6660" width="14.7109375" style="20" customWidth="1"/>
    <col min="6661" max="6661" width="9.140625" style="20"/>
    <col min="6662" max="6662" width="13.5703125" style="20" customWidth="1"/>
    <col min="6663" max="6666" width="12.7109375" style="20" customWidth="1"/>
    <col min="6667" max="6667" width="10.28515625" style="20" customWidth="1"/>
    <col min="6668" max="6668" width="14.140625" style="20" customWidth="1"/>
    <col min="6669" max="6671" width="9.140625" style="20"/>
    <col min="6672" max="6672" width="20" style="20" customWidth="1"/>
    <col min="6673" max="6912" width="9.140625" style="20"/>
    <col min="6913" max="6913" width="6.7109375" style="20" customWidth="1"/>
    <col min="6914" max="6914" width="21.5703125" style="20" customWidth="1"/>
    <col min="6915" max="6915" width="9.140625" style="20"/>
    <col min="6916" max="6916" width="14.7109375" style="20" customWidth="1"/>
    <col min="6917" max="6917" width="9.140625" style="20"/>
    <col min="6918" max="6918" width="13.5703125" style="20" customWidth="1"/>
    <col min="6919" max="6922" width="12.7109375" style="20" customWidth="1"/>
    <col min="6923" max="6923" width="10.28515625" style="20" customWidth="1"/>
    <col min="6924" max="6924" width="14.140625" style="20" customWidth="1"/>
    <col min="6925" max="6927" width="9.140625" style="20"/>
    <col min="6928" max="6928" width="20" style="20" customWidth="1"/>
    <col min="6929" max="7168" width="9.140625" style="20"/>
    <col min="7169" max="7169" width="6.7109375" style="20" customWidth="1"/>
    <col min="7170" max="7170" width="21.5703125" style="20" customWidth="1"/>
    <col min="7171" max="7171" width="9.140625" style="20"/>
    <col min="7172" max="7172" width="14.7109375" style="20" customWidth="1"/>
    <col min="7173" max="7173" width="9.140625" style="20"/>
    <col min="7174" max="7174" width="13.5703125" style="20" customWidth="1"/>
    <col min="7175" max="7178" width="12.7109375" style="20" customWidth="1"/>
    <col min="7179" max="7179" width="10.28515625" style="20" customWidth="1"/>
    <col min="7180" max="7180" width="14.140625" style="20" customWidth="1"/>
    <col min="7181" max="7183" width="9.140625" style="20"/>
    <col min="7184" max="7184" width="20" style="20" customWidth="1"/>
    <col min="7185" max="7424" width="9.140625" style="20"/>
    <col min="7425" max="7425" width="6.7109375" style="20" customWidth="1"/>
    <col min="7426" max="7426" width="21.5703125" style="20" customWidth="1"/>
    <col min="7427" max="7427" width="9.140625" style="20"/>
    <col min="7428" max="7428" width="14.7109375" style="20" customWidth="1"/>
    <col min="7429" max="7429" width="9.140625" style="20"/>
    <col min="7430" max="7430" width="13.5703125" style="20" customWidth="1"/>
    <col min="7431" max="7434" width="12.7109375" style="20" customWidth="1"/>
    <col min="7435" max="7435" width="10.28515625" style="20" customWidth="1"/>
    <col min="7436" max="7436" width="14.140625" style="20" customWidth="1"/>
    <col min="7437" max="7439" width="9.140625" style="20"/>
    <col min="7440" max="7440" width="20" style="20" customWidth="1"/>
    <col min="7441" max="7680" width="9.140625" style="20"/>
    <col min="7681" max="7681" width="6.7109375" style="20" customWidth="1"/>
    <col min="7682" max="7682" width="21.5703125" style="20" customWidth="1"/>
    <col min="7683" max="7683" width="9.140625" style="20"/>
    <col min="7684" max="7684" width="14.7109375" style="20" customWidth="1"/>
    <col min="7685" max="7685" width="9.140625" style="20"/>
    <col min="7686" max="7686" width="13.5703125" style="20" customWidth="1"/>
    <col min="7687" max="7690" width="12.7109375" style="20" customWidth="1"/>
    <col min="7691" max="7691" width="10.28515625" style="20" customWidth="1"/>
    <col min="7692" max="7692" width="14.140625" style="20" customWidth="1"/>
    <col min="7693" max="7695" width="9.140625" style="20"/>
    <col min="7696" max="7696" width="20" style="20" customWidth="1"/>
    <col min="7697" max="7936" width="9.140625" style="20"/>
    <col min="7937" max="7937" width="6.7109375" style="20" customWidth="1"/>
    <col min="7938" max="7938" width="21.5703125" style="20" customWidth="1"/>
    <col min="7939" max="7939" width="9.140625" style="20"/>
    <col min="7940" max="7940" width="14.7109375" style="20" customWidth="1"/>
    <col min="7941" max="7941" width="9.140625" style="20"/>
    <col min="7942" max="7942" width="13.5703125" style="20" customWidth="1"/>
    <col min="7943" max="7946" width="12.7109375" style="20" customWidth="1"/>
    <col min="7947" max="7947" width="10.28515625" style="20" customWidth="1"/>
    <col min="7948" max="7948" width="14.140625" style="20" customWidth="1"/>
    <col min="7949" max="7951" width="9.140625" style="20"/>
    <col min="7952" max="7952" width="20" style="20" customWidth="1"/>
    <col min="7953" max="8192" width="9.140625" style="20"/>
    <col min="8193" max="8193" width="6.7109375" style="20" customWidth="1"/>
    <col min="8194" max="8194" width="21.5703125" style="20" customWidth="1"/>
    <col min="8195" max="8195" width="9.140625" style="20"/>
    <col min="8196" max="8196" width="14.7109375" style="20" customWidth="1"/>
    <col min="8197" max="8197" width="9.140625" style="20"/>
    <col min="8198" max="8198" width="13.5703125" style="20" customWidth="1"/>
    <col min="8199" max="8202" width="12.7109375" style="20" customWidth="1"/>
    <col min="8203" max="8203" width="10.28515625" style="20" customWidth="1"/>
    <col min="8204" max="8204" width="14.140625" style="20" customWidth="1"/>
    <col min="8205" max="8207" width="9.140625" style="20"/>
    <col min="8208" max="8208" width="20" style="20" customWidth="1"/>
    <col min="8209" max="8448" width="9.140625" style="20"/>
    <col min="8449" max="8449" width="6.7109375" style="20" customWidth="1"/>
    <col min="8450" max="8450" width="21.5703125" style="20" customWidth="1"/>
    <col min="8451" max="8451" width="9.140625" style="20"/>
    <col min="8452" max="8452" width="14.7109375" style="20" customWidth="1"/>
    <col min="8453" max="8453" width="9.140625" style="20"/>
    <col min="8454" max="8454" width="13.5703125" style="20" customWidth="1"/>
    <col min="8455" max="8458" width="12.7109375" style="20" customWidth="1"/>
    <col min="8459" max="8459" width="10.28515625" style="20" customWidth="1"/>
    <col min="8460" max="8460" width="14.140625" style="20" customWidth="1"/>
    <col min="8461" max="8463" width="9.140625" style="20"/>
    <col min="8464" max="8464" width="20" style="20" customWidth="1"/>
    <col min="8465" max="8704" width="9.140625" style="20"/>
    <col min="8705" max="8705" width="6.7109375" style="20" customWidth="1"/>
    <col min="8706" max="8706" width="21.5703125" style="20" customWidth="1"/>
    <col min="8707" max="8707" width="9.140625" style="20"/>
    <col min="8708" max="8708" width="14.7109375" style="20" customWidth="1"/>
    <col min="8709" max="8709" width="9.140625" style="20"/>
    <col min="8710" max="8710" width="13.5703125" style="20" customWidth="1"/>
    <col min="8711" max="8714" width="12.7109375" style="20" customWidth="1"/>
    <col min="8715" max="8715" width="10.28515625" style="20" customWidth="1"/>
    <col min="8716" max="8716" width="14.140625" style="20" customWidth="1"/>
    <col min="8717" max="8719" width="9.140625" style="20"/>
    <col min="8720" max="8720" width="20" style="20" customWidth="1"/>
    <col min="8721" max="8960" width="9.140625" style="20"/>
    <col min="8961" max="8961" width="6.7109375" style="20" customWidth="1"/>
    <col min="8962" max="8962" width="21.5703125" style="20" customWidth="1"/>
    <col min="8963" max="8963" width="9.140625" style="20"/>
    <col min="8964" max="8964" width="14.7109375" style="20" customWidth="1"/>
    <col min="8965" max="8965" width="9.140625" style="20"/>
    <col min="8966" max="8966" width="13.5703125" style="20" customWidth="1"/>
    <col min="8967" max="8970" width="12.7109375" style="20" customWidth="1"/>
    <col min="8971" max="8971" width="10.28515625" style="20" customWidth="1"/>
    <col min="8972" max="8972" width="14.140625" style="20" customWidth="1"/>
    <col min="8973" max="8975" width="9.140625" style="20"/>
    <col min="8976" max="8976" width="20" style="20" customWidth="1"/>
    <col min="8977" max="9216" width="9.140625" style="20"/>
    <col min="9217" max="9217" width="6.7109375" style="20" customWidth="1"/>
    <col min="9218" max="9218" width="21.5703125" style="20" customWidth="1"/>
    <col min="9219" max="9219" width="9.140625" style="20"/>
    <col min="9220" max="9220" width="14.7109375" style="20" customWidth="1"/>
    <col min="9221" max="9221" width="9.140625" style="20"/>
    <col min="9222" max="9222" width="13.5703125" style="20" customWidth="1"/>
    <col min="9223" max="9226" width="12.7109375" style="20" customWidth="1"/>
    <col min="9227" max="9227" width="10.28515625" style="20" customWidth="1"/>
    <col min="9228" max="9228" width="14.140625" style="20" customWidth="1"/>
    <col min="9229" max="9231" width="9.140625" style="20"/>
    <col min="9232" max="9232" width="20" style="20" customWidth="1"/>
    <col min="9233" max="9472" width="9.140625" style="20"/>
    <col min="9473" max="9473" width="6.7109375" style="20" customWidth="1"/>
    <col min="9474" max="9474" width="21.5703125" style="20" customWidth="1"/>
    <col min="9475" max="9475" width="9.140625" style="20"/>
    <col min="9476" max="9476" width="14.7109375" style="20" customWidth="1"/>
    <col min="9477" max="9477" width="9.140625" style="20"/>
    <col min="9478" max="9478" width="13.5703125" style="20" customWidth="1"/>
    <col min="9479" max="9482" width="12.7109375" style="20" customWidth="1"/>
    <col min="9483" max="9483" width="10.28515625" style="20" customWidth="1"/>
    <col min="9484" max="9484" width="14.140625" style="20" customWidth="1"/>
    <col min="9485" max="9487" width="9.140625" style="20"/>
    <col min="9488" max="9488" width="20" style="20" customWidth="1"/>
    <col min="9489" max="9728" width="9.140625" style="20"/>
    <col min="9729" max="9729" width="6.7109375" style="20" customWidth="1"/>
    <col min="9730" max="9730" width="21.5703125" style="20" customWidth="1"/>
    <col min="9731" max="9731" width="9.140625" style="20"/>
    <col min="9732" max="9732" width="14.7109375" style="20" customWidth="1"/>
    <col min="9733" max="9733" width="9.140625" style="20"/>
    <col min="9734" max="9734" width="13.5703125" style="20" customWidth="1"/>
    <col min="9735" max="9738" width="12.7109375" style="20" customWidth="1"/>
    <col min="9739" max="9739" width="10.28515625" style="20" customWidth="1"/>
    <col min="9740" max="9740" width="14.140625" style="20" customWidth="1"/>
    <col min="9741" max="9743" width="9.140625" style="20"/>
    <col min="9744" max="9744" width="20" style="20" customWidth="1"/>
    <col min="9745" max="9984" width="9.140625" style="20"/>
    <col min="9985" max="9985" width="6.7109375" style="20" customWidth="1"/>
    <col min="9986" max="9986" width="21.5703125" style="20" customWidth="1"/>
    <col min="9987" max="9987" width="9.140625" style="20"/>
    <col min="9988" max="9988" width="14.7109375" style="20" customWidth="1"/>
    <col min="9989" max="9989" width="9.140625" style="20"/>
    <col min="9990" max="9990" width="13.5703125" style="20" customWidth="1"/>
    <col min="9991" max="9994" width="12.7109375" style="20" customWidth="1"/>
    <col min="9995" max="9995" width="10.28515625" style="20" customWidth="1"/>
    <col min="9996" max="9996" width="14.140625" style="20" customWidth="1"/>
    <col min="9997" max="9999" width="9.140625" style="20"/>
    <col min="10000" max="10000" width="20" style="20" customWidth="1"/>
    <col min="10001" max="10240" width="9.140625" style="20"/>
    <col min="10241" max="10241" width="6.7109375" style="20" customWidth="1"/>
    <col min="10242" max="10242" width="21.5703125" style="20" customWidth="1"/>
    <col min="10243" max="10243" width="9.140625" style="20"/>
    <col min="10244" max="10244" width="14.7109375" style="20" customWidth="1"/>
    <col min="10245" max="10245" width="9.140625" style="20"/>
    <col min="10246" max="10246" width="13.5703125" style="20" customWidth="1"/>
    <col min="10247" max="10250" width="12.7109375" style="20" customWidth="1"/>
    <col min="10251" max="10251" width="10.28515625" style="20" customWidth="1"/>
    <col min="10252" max="10252" width="14.140625" style="20" customWidth="1"/>
    <col min="10253" max="10255" width="9.140625" style="20"/>
    <col min="10256" max="10256" width="20" style="20" customWidth="1"/>
    <col min="10257" max="10496" width="9.140625" style="20"/>
    <col min="10497" max="10497" width="6.7109375" style="20" customWidth="1"/>
    <col min="10498" max="10498" width="21.5703125" style="20" customWidth="1"/>
    <col min="10499" max="10499" width="9.140625" style="20"/>
    <col min="10500" max="10500" width="14.7109375" style="20" customWidth="1"/>
    <col min="10501" max="10501" width="9.140625" style="20"/>
    <col min="10502" max="10502" width="13.5703125" style="20" customWidth="1"/>
    <col min="10503" max="10506" width="12.7109375" style="20" customWidth="1"/>
    <col min="10507" max="10507" width="10.28515625" style="20" customWidth="1"/>
    <col min="10508" max="10508" width="14.140625" style="20" customWidth="1"/>
    <col min="10509" max="10511" width="9.140625" style="20"/>
    <col min="10512" max="10512" width="20" style="20" customWidth="1"/>
    <col min="10513" max="10752" width="9.140625" style="20"/>
    <col min="10753" max="10753" width="6.7109375" style="20" customWidth="1"/>
    <col min="10754" max="10754" width="21.5703125" style="20" customWidth="1"/>
    <col min="10755" max="10755" width="9.140625" style="20"/>
    <col min="10756" max="10756" width="14.7109375" style="20" customWidth="1"/>
    <col min="10757" max="10757" width="9.140625" style="20"/>
    <col min="10758" max="10758" width="13.5703125" style="20" customWidth="1"/>
    <col min="10759" max="10762" width="12.7109375" style="20" customWidth="1"/>
    <col min="10763" max="10763" width="10.28515625" style="20" customWidth="1"/>
    <col min="10764" max="10764" width="14.140625" style="20" customWidth="1"/>
    <col min="10765" max="10767" width="9.140625" style="20"/>
    <col min="10768" max="10768" width="20" style="20" customWidth="1"/>
    <col min="10769" max="11008" width="9.140625" style="20"/>
    <col min="11009" max="11009" width="6.7109375" style="20" customWidth="1"/>
    <col min="11010" max="11010" width="21.5703125" style="20" customWidth="1"/>
    <col min="11011" max="11011" width="9.140625" style="20"/>
    <col min="11012" max="11012" width="14.7109375" style="20" customWidth="1"/>
    <col min="11013" max="11013" width="9.140625" style="20"/>
    <col min="11014" max="11014" width="13.5703125" style="20" customWidth="1"/>
    <col min="11015" max="11018" width="12.7109375" style="20" customWidth="1"/>
    <col min="11019" max="11019" width="10.28515625" style="20" customWidth="1"/>
    <col min="11020" max="11020" width="14.140625" style="20" customWidth="1"/>
    <col min="11021" max="11023" width="9.140625" style="20"/>
    <col min="11024" max="11024" width="20" style="20" customWidth="1"/>
    <col min="11025" max="11264" width="9.140625" style="20"/>
    <col min="11265" max="11265" width="6.7109375" style="20" customWidth="1"/>
    <col min="11266" max="11266" width="21.5703125" style="20" customWidth="1"/>
    <col min="11267" max="11267" width="9.140625" style="20"/>
    <col min="11268" max="11268" width="14.7109375" style="20" customWidth="1"/>
    <col min="11269" max="11269" width="9.140625" style="20"/>
    <col min="11270" max="11270" width="13.5703125" style="20" customWidth="1"/>
    <col min="11271" max="11274" width="12.7109375" style="20" customWidth="1"/>
    <col min="11275" max="11275" width="10.28515625" style="20" customWidth="1"/>
    <col min="11276" max="11276" width="14.140625" style="20" customWidth="1"/>
    <col min="11277" max="11279" width="9.140625" style="20"/>
    <col min="11280" max="11280" width="20" style="20" customWidth="1"/>
    <col min="11281" max="11520" width="9.140625" style="20"/>
    <col min="11521" max="11521" width="6.7109375" style="20" customWidth="1"/>
    <col min="11522" max="11522" width="21.5703125" style="20" customWidth="1"/>
    <col min="11523" max="11523" width="9.140625" style="20"/>
    <col min="11524" max="11524" width="14.7109375" style="20" customWidth="1"/>
    <col min="11525" max="11525" width="9.140625" style="20"/>
    <col min="11526" max="11526" width="13.5703125" style="20" customWidth="1"/>
    <col min="11527" max="11530" width="12.7109375" style="20" customWidth="1"/>
    <col min="11531" max="11531" width="10.28515625" style="20" customWidth="1"/>
    <col min="11532" max="11532" width="14.140625" style="20" customWidth="1"/>
    <col min="11533" max="11535" width="9.140625" style="20"/>
    <col min="11536" max="11536" width="20" style="20" customWidth="1"/>
    <col min="11537" max="11776" width="9.140625" style="20"/>
    <col min="11777" max="11777" width="6.7109375" style="20" customWidth="1"/>
    <col min="11778" max="11778" width="21.5703125" style="20" customWidth="1"/>
    <col min="11779" max="11779" width="9.140625" style="20"/>
    <col min="11780" max="11780" width="14.7109375" style="20" customWidth="1"/>
    <col min="11781" max="11781" width="9.140625" style="20"/>
    <col min="11782" max="11782" width="13.5703125" style="20" customWidth="1"/>
    <col min="11783" max="11786" width="12.7109375" style="20" customWidth="1"/>
    <col min="11787" max="11787" width="10.28515625" style="20" customWidth="1"/>
    <col min="11788" max="11788" width="14.140625" style="20" customWidth="1"/>
    <col min="11789" max="11791" width="9.140625" style="20"/>
    <col min="11792" max="11792" width="20" style="20" customWidth="1"/>
    <col min="11793" max="12032" width="9.140625" style="20"/>
    <col min="12033" max="12033" width="6.7109375" style="20" customWidth="1"/>
    <col min="12034" max="12034" width="21.5703125" style="20" customWidth="1"/>
    <col min="12035" max="12035" width="9.140625" style="20"/>
    <col min="12036" max="12036" width="14.7109375" style="20" customWidth="1"/>
    <col min="12037" max="12037" width="9.140625" style="20"/>
    <col min="12038" max="12038" width="13.5703125" style="20" customWidth="1"/>
    <col min="12039" max="12042" width="12.7109375" style="20" customWidth="1"/>
    <col min="12043" max="12043" width="10.28515625" style="20" customWidth="1"/>
    <col min="12044" max="12044" width="14.140625" style="20" customWidth="1"/>
    <col min="12045" max="12047" width="9.140625" style="20"/>
    <col min="12048" max="12048" width="20" style="20" customWidth="1"/>
    <col min="12049" max="12288" width="9.140625" style="20"/>
    <col min="12289" max="12289" width="6.7109375" style="20" customWidth="1"/>
    <col min="12290" max="12290" width="21.5703125" style="20" customWidth="1"/>
    <col min="12291" max="12291" width="9.140625" style="20"/>
    <col min="12292" max="12292" width="14.7109375" style="20" customWidth="1"/>
    <col min="12293" max="12293" width="9.140625" style="20"/>
    <col min="12294" max="12294" width="13.5703125" style="20" customWidth="1"/>
    <col min="12295" max="12298" width="12.7109375" style="20" customWidth="1"/>
    <col min="12299" max="12299" width="10.28515625" style="20" customWidth="1"/>
    <col min="12300" max="12300" width="14.140625" style="20" customWidth="1"/>
    <col min="12301" max="12303" width="9.140625" style="20"/>
    <col min="12304" max="12304" width="20" style="20" customWidth="1"/>
    <col min="12305" max="12544" width="9.140625" style="20"/>
    <col min="12545" max="12545" width="6.7109375" style="20" customWidth="1"/>
    <col min="12546" max="12546" width="21.5703125" style="20" customWidth="1"/>
    <col min="12547" max="12547" width="9.140625" style="20"/>
    <col min="12548" max="12548" width="14.7109375" style="20" customWidth="1"/>
    <col min="12549" max="12549" width="9.140625" style="20"/>
    <col min="12550" max="12550" width="13.5703125" style="20" customWidth="1"/>
    <col min="12551" max="12554" width="12.7109375" style="20" customWidth="1"/>
    <col min="12555" max="12555" width="10.28515625" style="20" customWidth="1"/>
    <col min="12556" max="12556" width="14.140625" style="20" customWidth="1"/>
    <col min="12557" max="12559" width="9.140625" style="20"/>
    <col min="12560" max="12560" width="20" style="20" customWidth="1"/>
    <col min="12561" max="12800" width="9.140625" style="20"/>
    <col min="12801" max="12801" width="6.7109375" style="20" customWidth="1"/>
    <col min="12802" max="12802" width="21.5703125" style="20" customWidth="1"/>
    <col min="12803" max="12803" width="9.140625" style="20"/>
    <col min="12804" max="12804" width="14.7109375" style="20" customWidth="1"/>
    <col min="12805" max="12805" width="9.140625" style="20"/>
    <col min="12806" max="12806" width="13.5703125" style="20" customWidth="1"/>
    <col min="12807" max="12810" width="12.7109375" style="20" customWidth="1"/>
    <col min="12811" max="12811" width="10.28515625" style="20" customWidth="1"/>
    <col min="12812" max="12812" width="14.140625" style="20" customWidth="1"/>
    <col min="12813" max="12815" width="9.140625" style="20"/>
    <col min="12816" max="12816" width="20" style="20" customWidth="1"/>
    <col min="12817" max="13056" width="9.140625" style="20"/>
    <col min="13057" max="13057" width="6.7109375" style="20" customWidth="1"/>
    <col min="13058" max="13058" width="21.5703125" style="20" customWidth="1"/>
    <col min="13059" max="13059" width="9.140625" style="20"/>
    <col min="13060" max="13060" width="14.7109375" style="20" customWidth="1"/>
    <col min="13061" max="13061" width="9.140625" style="20"/>
    <col min="13062" max="13062" width="13.5703125" style="20" customWidth="1"/>
    <col min="13063" max="13066" width="12.7109375" style="20" customWidth="1"/>
    <col min="13067" max="13067" width="10.28515625" style="20" customWidth="1"/>
    <col min="13068" max="13068" width="14.140625" style="20" customWidth="1"/>
    <col min="13069" max="13071" width="9.140625" style="20"/>
    <col min="13072" max="13072" width="20" style="20" customWidth="1"/>
    <col min="13073" max="13312" width="9.140625" style="20"/>
    <col min="13313" max="13313" width="6.7109375" style="20" customWidth="1"/>
    <col min="13314" max="13314" width="21.5703125" style="20" customWidth="1"/>
    <col min="13315" max="13315" width="9.140625" style="20"/>
    <col min="13316" max="13316" width="14.7109375" style="20" customWidth="1"/>
    <col min="13317" max="13317" width="9.140625" style="20"/>
    <col min="13318" max="13318" width="13.5703125" style="20" customWidth="1"/>
    <col min="13319" max="13322" width="12.7109375" style="20" customWidth="1"/>
    <col min="13323" max="13323" width="10.28515625" style="20" customWidth="1"/>
    <col min="13324" max="13324" width="14.140625" style="20" customWidth="1"/>
    <col min="13325" max="13327" width="9.140625" style="20"/>
    <col min="13328" max="13328" width="20" style="20" customWidth="1"/>
    <col min="13329" max="13568" width="9.140625" style="20"/>
    <col min="13569" max="13569" width="6.7109375" style="20" customWidth="1"/>
    <col min="13570" max="13570" width="21.5703125" style="20" customWidth="1"/>
    <col min="13571" max="13571" width="9.140625" style="20"/>
    <col min="13572" max="13572" width="14.7109375" style="20" customWidth="1"/>
    <col min="13573" max="13573" width="9.140625" style="20"/>
    <col min="13574" max="13574" width="13.5703125" style="20" customWidth="1"/>
    <col min="13575" max="13578" width="12.7109375" style="20" customWidth="1"/>
    <col min="13579" max="13579" width="10.28515625" style="20" customWidth="1"/>
    <col min="13580" max="13580" width="14.140625" style="20" customWidth="1"/>
    <col min="13581" max="13583" width="9.140625" style="20"/>
    <col min="13584" max="13584" width="20" style="20" customWidth="1"/>
    <col min="13585" max="13824" width="9.140625" style="20"/>
    <col min="13825" max="13825" width="6.7109375" style="20" customWidth="1"/>
    <col min="13826" max="13826" width="21.5703125" style="20" customWidth="1"/>
    <col min="13827" max="13827" width="9.140625" style="20"/>
    <col min="13828" max="13828" width="14.7109375" style="20" customWidth="1"/>
    <col min="13829" max="13829" width="9.140625" style="20"/>
    <col min="13830" max="13830" width="13.5703125" style="20" customWidth="1"/>
    <col min="13831" max="13834" width="12.7109375" style="20" customWidth="1"/>
    <col min="13835" max="13835" width="10.28515625" style="20" customWidth="1"/>
    <col min="13836" max="13836" width="14.140625" style="20" customWidth="1"/>
    <col min="13837" max="13839" width="9.140625" style="20"/>
    <col min="13840" max="13840" width="20" style="20" customWidth="1"/>
    <col min="13841" max="14080" width="9.140625" style="20"/>
    <col min="14081" max="14081" width="6.7109375" style="20" customWidth="1"/>
    <col min="14082" max="14082" width="21.5703125" style="20" customWidth="1"/>
    <col min="14083" max="14083" width="9.140625" style="20"/>
    <col min="14084" max="14084" width="14.7109375" style="20" customWidth="1"/>
    <col min="14085" max="14085" width="9.140625" style="20"/>
    <col min="14086" max="14086" width="13.5703125" style="20" customWidth="1"/>
    <col min="14087" max="14090" width="12.7109375" style="20" customWidth="1"/>
    <col min="14091" max="14091" width="10.28515625" style="20" customWidth="1"/>
    <col min="14092" max="14092" width="14.140625" style="20" customWidth="1"/>
    <col min="14093" max="14095" width="9.140625" style="20"/>
    <col min="14096" max="14096" width="20" style="20" customWidth="1"/>
    <col min="14097" max="14336" width="9.140625" style="20"/>
    <col min="14337" max="14337" width="6.7109375" style="20" customWidth="1"/>
    <col min="14338" max="14338" width="21.5703125" style="20" customWidth="1"/>
    <col min="14339" max="14339" width="9.140625" style="20"/>
    <col min="14340" max="14340" width="14.7109375" style="20" customWidth="1"/>
    <col min="14341" max="14341" width="9.140625" style="20"/>
    <col min="14342" max="14342" width="13.5703125" style="20" customWidth="1"/>
    <col min="14343" max="14346" width="12.7109375" style="20" customWidth="1"/>
    <col min="14347" max="14347" width="10.28515625" style="20" customWidth="1"/>
    <col min="14348" max="14348" width="14.140625" style="20" customWidth="1"/>
    <col min="14349" max="14351" width="9.140625" style="20"/>
    <col min="14352" max="14352" width="20" style="20" customWidth="1"/>
    <col min="14353" max="14592" width="9.140625" style="20"/>
    <col min="14593" max="14593" width="6.7109375" style="20" customWidth="1"/>
    <col min="14594" max="14594" width="21.5703125" style="20" customWidth="1"/>
    <col min="14595" max="14595" width="9.140625" style="20"/>
    <col min="14596" max="14596" width="14.7109375" style="20" customWidth="1"/>
    <col min="14597" max="14597" width="9.140625" style="20"/>
    <col min="14598" max="14598" width="13.5703125" style="20" customWidth="1"/>
    <col min="14599" max="14602" width="12.7109375" style="20" customWidth="1"/>
    <col min="14603" max="14603" width="10.28515625" style="20" customWidth="1"/>
    <col min="14604" max="14604" width="14.140625" style="20" customWidth="1"/>
    <col min="14605" max="14607" width="9.140625" style="20"/>
    <col min="14608" max="14608" width="20" style="20" customWidth="1"/>
    <col min="14609" max="14848" width="9.140625" style="20"/>
    <col min="14849" max="14849" width="6.7109375" style="20" customWidth="1"/>
    <col min="14850" max="14850" width="21.5703125" style="20" customWidth="1"/>
    <col min="14851" max="14851" width="9.140625" style="20"/>
    <col min="14852" max="14852" width="14.7109375" style="20" customWidth="1"/>
    <col min="14853" max="14853" width="9.140625" style="20"/>
    <col min="14854" max="14854" width="13.5703125" style="20" customWidth="1"/>
    <col min="14855" max="14858" width="12.7109375" style="20" customWidth="1"/>
    <col min="14859" max="14859" width="10.28515625" style="20" customWidth="1"/>
    <col min="14860" max="14860" width="14.140625" style="20" customWidth="1"/>
    <col min="14861" max="14863" width="9.140625" style="20"/>
    <col min="14864" max="14864" width="20" style="20" customWidth="1"/>
    <col min="14865" max="15104" width="9.140625" style="20"/>
    <col min="15105" max="15105" width="6.7109375" style="20" customWidth="1"/>
    <col min="15106" max="15106" width="21.5703125" style="20" customWidth="1"/>
    <col min="15107" max="15107" width="9.140625" style="20"/>
    <col min="15108" max="15108" width="14.7109375" style="20" customWidth="1"/>
    <col min="15109" max="15109" width="9.140625" style="20"/>
    <col min="15110" max="15110" width="13.5703125" style="20" customWidth="1"/>
    <col min="15111" max="15114" width="12.7109375" style="20" customWidth="1"/>
    <col min="15115" max="15115" width="10.28515625" style="20" customWidth="1"/>
    <col min="15116" max="15116" width="14.140625" style="20" customWidth="1"/>
    <col min="15117" max="15119" width="9.140625" style="20"/>
    <col min="15120" max="15120" width="20" style="20" customWidth="1"/>
    <col min="15121" max="15360" width="9.140625" style="20"/>
    <col min="15361" max="15361" width="6.7109375" style="20" customWidth="1"/>
    <col min="15362" max="15362" width="21.5703125" style="20" customWidth="1"/>
    <col min="15363" max="15363" width="9.140625" style="20"/>
    <col min="15364" max="15364" width="14.7109375" style="20" customWidth="1"/>
    <col min="15365" max="15365" width="9.140625" style="20"/>
    <col min="15366" max="15366" width="13.5703125" style="20" customWidth="1"/>
    <col min="15367" max="15370" width="12.7109375" style="20" customWidth="1"/>
    <col min="15371" max="15371" width="10.28515625" style="20" customWidth="1"/>
    <col min="15372" max="15372" width="14.140625" style="20" customWidth="1"/>
    <col min="15373" max="15375" width="9.140625" style="20"/>
    <col min="15376" max="15376" width="20" style="20" customWidth="1"/>
    <col min="15377" max="15616" width="9.140625" style="20"/>
    <col min="15617" max="15617" width="6.7109375" style="20" customWidth="1"/>
    <col min="15618" max="15618" width="21.5703125" style="20" customWidth="1"/>
    <col min="15619" max="15619" width="9.140625" style="20"/>
    <col min="15620" max="15620" width="14.7109375" style="20" customWidth="1"/>
    <col min="15621" max="15621" width="9.140625" style="20"/>
    <col min="15622" max="15622" width="13.5703125" style="20" customWidth="1"/>
    <col min="15623" max="15626" width="12.7109375" style="20" customWidth="1"/>
    <col min="15627" max="15627" width="10.28515625" style="20" customWidth="1"/>
    <col min="15628" max="15628" width="14.140625" style="20" customWidth="1"/>
    <col min="15629" max="15631" width="9.140625" style="20"/>
    <col min="15632" max="15632" width="20" style="20" customWidth="1"/>
    <col min="15633" max="15872" width="9.140625" style="20"/>
    <col min="15873" max="15873" width="6.7109375" style="20" customWidth="1"/>
    <col min="15874" max="15874" width="21.5703125" style="20" customWidth="1"/>
    <col min="15875" max="15875" width="9.140625" style="20"/>
    <col min="15876" max="15876" width="14.7109375" style="20" customWidth="1"/>
    <col min="15877" max="15877" width="9.140625" style="20"/>
    <col min="15878" max="15878" width="13.5703125" style="20" customWidth="1"/>
    <col min="15879" max="15882" width="12.7109375" style="20" customWidth="1"/>
    <col min="15883" max="15883" width="10.28515625" style="20" customWidth="1"/>
    <col min="15884" max="15884" width="14.140625" style="20" customWidth="1"/>
    <col min="15885" max="15887" width="9.140625" style="20"/>
    <col min="15888" max="15888" width="20" style="20" customWidth="1"/>
    <col min="15889" max="16128" width="9.140625" style="20"/>
    <col min="16129" max="16129" width="6.7109375" style="20" customWidth="1"/>
    <col min="16130" max="16130" width="21.5703125" style="20" customWidth="1"/>
    <col min="16131" max="16131" width="9.140625" style="20"/>
    <col min="16132" max="16132" width="14.7109375" style="20" customWidth="1"/>
    <col min="16133" max="16133" width="9.140625" style="20"/>
    <col min="16134" max="16134" width="13.5703125" style="20" customWidth="1"/>
    <col min="16135" max="16138" width="12.7109375" style="20" customWidth="1"/>
    <col min="16139" max="16139" width="10.28515625" style="20" customWidth="1"/>
    <col min="16140" max="16140" width="14.140625" style="20" customWidth="1"/>
    <col min="16141" max="16143" width="9.140625" style="20"/>
    <col min="16144" max="16144" width="20" style="20" customWidth="1"/>
    <col min="16145" max="16384" width="9.140625" style="20"/>
  </cols>
  <sheetData>
    <row r="1" spans="1:19" s="25" customFormat="1" ht="18.75">
      <c r="A1" s="21" t="s">
        <v>104</v>
      </c>
      <c r="B1" s="21"/>
      <c r="C1" s="22"/>
      <c r="D1" s="23"/>
      <c r="E1" s="21"/>
      <c r="F1" s="21"/>
      <c r="G1" s="22"/>
      <c r="H1" s="22"/>
      <c r="I1" s="22"/>
      <c r="J1" s="24"/>
      <c r="L1" s="21"/>
      <c r="M1" s="26"/>
      <c r="N1" s="27"/>
      <c r="O1" s="27"/>
      <c r="P1" s="28"/>
    </row>
    <row r="2" spans="1:19">
      <c r="A2" s="299"/>
      <c r="B2" s="299"/>
      <c r="C2" s="299"/>
      <c r="D2" s="29"/>
      <c r="E2" s="29"/>
    </row>
    <row r="3" spans="1:19" s="24" customFormat="1" ht="18.75">
      <c r="A3" s="300" t="s">
        <v>105</v>
      </c>
      <c r="B3" s="300"/>
      <c r="C3" s="300"/>
      <c r="D3" s="300"/>
      <c r="E3" s="300"/>
      <c r="F3" s="300"/>
      <c r="G3" s="300"/>
      <c r="H3" s="300"/>
      <c r="I3" s="300"/>
      <c r="J3" s="300"/>
      <c r="L3" s="33"/>
      <c r="M3" s="27"/>
      <c r="N3" s="27"/>
      <c r="O3" s="28"/>
    </row>
    <row r="4" spans="1:19">
      <c r="A4" s="34" t="s">
        <v>106</v>
      </c>
      <c r="B4" s="29"/>
      <c r="E4" s="34"/>
      <c r="F4" s="34"/>
      <c r="G4" s="34"/>
      <c r="H4" s="30"/>
      <c r="I4" s="30"/>
      <c r="J4" s="34"/>
    </row>
    <row r="5" spans="1:19">
      <c r="A5" s="11"/>
      <c r="E5" s="34"/>
    </row>
    <row r="6" spans="1:19">
      <c r="A6" s="301" t="s">
        <v>107</v>
      </c>
      <c r="B6" s="301"/>
      <c r="C6" s="301"/>
      <c r="D6" s="301"/>
      <c r="E6" s="301"/>
      <c r="F6" s="301"/>
      <c r="G6" s="301"/>
      <c r="H6" s="301"/>
      <c r="L6" s="302" t="s">
        <v>108</v>
      </c>
      <c r="M6" s="302"/>
      <c r="N6" s="302"/>
      <c r="O6" s="302"/>
    </row>
    <row r="7" spans="1:19" s="42" customFormat="1" ht="20.100000000000001" customHeight="1" thickBot="1">
      <c r="A7" s="11" t="s">
        <v>109</v>
      </c>
      <c r="B7" s="36"/>
      <c r="C7" s="11" t="s">
        <v>110</v>
      </c>
      <c r="D7" s="29" t="s">
        <v>111</v>
      </c>
      <c r="E7" s="11" t="s">
        <v>112</v>
      </c>
      <c r="F7" s="37" t="s">
        <v>113</v>
      </c>
      <c r="G7" s="37" t="s">
        <v>114</v>
      </c>
      <c r="H7" s="37" t="s">
        <v>115</v>
      </c>
      <c r="I7" s="37" t="s">
        <v>116</v>
      </c>
      <c r="J7" s="37" t="s">
        <v>117</v>
      </c>
      <c r="K7" s="37" t="s">
        <v>118</v>
      </c>
      <c r="L7" s="38" t="s">
        <v>119</v>
      </c>
      <c r="M7" s="39" t="s">
        <v>120</v>
      </c>
      <c r="N7" s="40" t="s">
        <v>121</v>
      </c>
      <c r="O7" s="41" t="s">
        <v>122</v>
      </c>
    </row>
    <row r="8" spans="1:19" ht="20.100000000000001" customHeight="1">
      <c r="A8" s="43">
        <v>1</v>
      </c>
      <c r="B8" s="44" t="s">
        <v>61</v>
      </c>
      <c r="C8" s="45">
        <v>2001</v>
      </c>
      <c r="D8" s="46" t="s">
        <v>40</v>
      </c>
      <c r="E8" s="47" t="s">
        <v>123</v>
      </c>
      <c r="F8" s="48">
        <v>7.1759259259259198E-3</v>
      </c>
      <c r="G8" s="48">
        <v>2.1203703703703707E-2</v>
      </c>
      <c r="H8" s="49">
        <v>0</v>
      </c>
      <c r="I8" s="49">
        <v>1</v>
      </c>
      <c r="J8" s="50">
        <f t="shared" ref="J8:J33" si="0">SUM(G8-F8)</f>
        <v>1.4027777777777788E-2</v>
      </c>
      <c r="K8" s="51">
        <f t="shared" ref="K8:K39" si="1">(J8-$J$8)</f>
        <v>0</v>
      </c>
      <c r="L8" s="32">
        <v>100</v>
      </c>
      <c r="N8" s="52">
        <v>100</v>
      </c>
      <c r="O8" s="53"/>
      <c r="P8" s="16"/>
      <c r="Q8" s="17"/>
      <c r="R8" s="17"/>
      <c r="S8" s="34"/>
    </row>
    <row r="9" spans="1:19" ht="20.100000000000001" customHeight="1">
      <c r="A9" s="54">
        <v>2</v>
      </c>
      <c r="B9" s="55" t="s">
        <v>51</v>
      </c>
      <c r="C9" s="56">
        <v>2000</v>
      </c>
      <c r="D9" s="57" t="s">
        <v>40</v>
      </c>
      <c r="E9" s="58" t="s">
        <v>124</v>
      </c>
      <c r="F9" s="59">
        <v>3.0092592592592601E-3</v>
      </c>
      <c r="G9" s="59">
        <v>1.7222222222222222E-2</v>
      </c>
      <c r="H9" s="60">
        <v>0</v>
      </c>
      <c r="I9" s="60">
        <v>1</v>
      </c>
      <c r="J9" s="61">
        <f t="shared" si="0"/>
        <v>1.4212962962962962E-2</v>
      </c>
      <c r="K9" s="62">
        <f t="shared" si="1"/>
        <v>1.8518518518517366E-4</v>
      </c>
      <c r="L9" s="32">
        <f t="shared" ref="L9:L39" si="2">+(2*$J$8-J9)*100/$J$8</f>
        <v>98.679867986798769</v>
      </c>
      <c r="M9" s="32">
        <v>100</v>
      </c>
      <c r="N9" s="63"/>
      <c r="O9" s="53"/>
      <c r="P9" s="16"/>
      <c r="Q9" s="17"/>
      <c r="R9" s="17"/>
      <c r="S9" s="34"/>
    </row>
    <row r="10" spans="1:19" ht="20.100000000000001" customHeight="1">
      <c r="A10" s="54">
        <v>3</v>
      </c>
      <c r="B10" s="55" t="s">
        <v>125</v>
      </c>
      <c r="C10" s="56">
        <v>1999</v>
      </c>
      <c r="D10" s="57" t="s">
        <v>40</v>
      </c>
      <c r="E10" s="58" t="s">
        <v>124</v>
      </c>
      <c r="F10" s="59">
        <v>1.38888888888889E-3</v>
      </c>
      <c r="G10" s="59">
        <v>1.5636574074074074E-2</v>
      </c>
      <c r="H10" s="60">
        <v>1</v>
      </c>
      <c r="I10" s="60">
        <v>1</v>
      </c>
      <c r="J10" s="61">
        <f t="shared" si="0"/>
        <v>1.4247685185185183E-2</v>
      </c>
      <c r="K10" s="62">
        <f t="shared" si="1"/>
        <v>2.1990740740739437E-4</v>
      </c>
      <c r="L10" s="32">
        <f t="shared" si="2"/>
        <v>98.432343234323525</v>
      </c>
      <c r="M10" s="32">
        <f>+(2*$J$9-J10)*100/$J$9</f>
        <v>99.755700325732917</v>
      </c>
      <c r="N10" s="52"/>
      <c r="O10" s="53"/>
      <c r="P10" s="16"/>
      <c r="Q10" s="17"/>
      <c r="R10" s="17"/>
      <c r="S10" s="34"/>
    </row>
    <row r="11" spans="1:19" ht="20.100000000000001" customHeight="1">
      <c r="A11" s="54" t="s">
        <v>126</v>
      </c>
      <c r="B11" s="55" t="s">
        <v>60</v>
      </c>
      <c r="C11" s="56">
        <v>2001</v>
      </c>
      <c r="D11" s="57" t="s">
        <v>83</v>
      </c>
      <c r="E11" s="58" t="s">
        <v>123</v>
      </c>
      <c r="F11" s="59">
        <v>6.7129629629629596E-3</v>
      </c>
      <c r="G11" s="59">
        <v>2.164351851851852E-2</v>
      </c>
      <c r="H11" s="60">
        <v>1</v>
      </c>
      <c r="I11" s="60">
        <v>0</v>
      </c>
      <c r="J11" s="61">
        <f t="shared" si="0"/>
        <v>1.4930555555555561E-2</v>
      </c>
      <c r="K11" s="62">
        <f t="shared" si="1"/>
        <v>9.0277777777777318E-4</v>
      </c>
      <c r="L11" s="32">
        <f t="shared" si="2"/>
        <v>93.564356435643603</v>
      </c>
      <c r="N11" s="52">
        <f>+(2*$J$8-J11)*100/$J$8</f>
        <v>93.564356435643603</v>
      </c>
      <c r="O11" s="53"/>
      <c r="P11" s="64"/>
      <c r="Q11" s="30"/>
      <c r="R11" s="30"/>
      <c r="S11" s="34"/>
    </row>
    <row r="12" spans="1:19" ht="20.100000000000001" customHeight="1">
      <c r="A12" s="54" t="s">
        <v>127</v>
      </c>
      <c r="B12" s="65" t="s">
        <v>128</v>
      </c>
      <c r="C12" s="66">
        <v>2003</v>
      </c>
      <c r="D12" s="67" t="s">
        <v>83</v>
      </c>
      <c r="E12" s="68" t="s">
        <v>129</v>
      </c>
      <c r="F12" s="59">
        <v>4.1666666666666597E-3</v>
      </c>
      <c r="G12" s="59">
        <v>1.9108796296296294E-2</v>
      </c>
      <c r="H12" s="60">
        <v>0</v>
      </c>
      <c r="I12" s="60">
        <v>2</v>
      </c>
      <c r="J12" s="61">
        <f t="shared" si="0"/>
        <v>1.4942129629629635E-2</v>
      </c>
      <c r="K12" s="62">
        <f t="shared" si="1"/>
        <v>9.1435185185184675E-4</v>
      </c>
      <c r="L12" s="32">
        <f t="shared" si="2"/>
        <v>93.481848184818517</v>
      </c>
      <c r="N12" s="52"/>
      <c r="O12" s="69">
        <v>100</v>
      </c>
      <c r="P12" s="64"/>
      <c r="Q12" s="30"/>
      <c r="R12" s="30"/>
      <c r="S12" s="34"/>
    </row>
    <row r="13" spans="1:19" ht="20.100000000000001" customHeight="1">
      <c r="A13" s="54">
        <v>6</v>
      </c>
      <c r="B13" s="55" t="s">
        <v>130</v>
      </c>
      <c r="C13" s="56">
        <v>2000</v>
      </c>
      <c r="D13" s="57" t="s">
        <v>83</v>
      </c>
      <c r="E13" s="58" t="s">
        <v>124</v>
      </c>
      <c r="F13" s="59">
        <v>5.3240740740740696E-3</v>
      </c>
      <c r="G13" s="59">
        <v>2.028935185185185E-2</v>
      </c>
      <c r="H13" s="60">
        <v>3</v>
      </c>
      <c r="I13" s="60">
        <v>1</v>
      </c>
      <c r="J13" s="61">
        <f t="shared" si="0"/>
        <v>1.496527777777778E-2</v>
      </c>
      <c r="K13" s="62">
        <f t="shared" si="1"/>
        <v>9.3749999999999216E-4</v>
      </c>
      <c r="L13" s="32">
        <f t="shared" si="2"/>
        <v>93.316831683168388</v>
      </c>
      <c r="M13" s="32">
        <f>+(2*$J$9-J13)*100/$J$9</f>
        <v>94.706840390879464</v>
      </c>
      <c r="N13" s="52"/>
      <c r="O13" s="53"/>
      <c r="P13" s="16"/>
      <c r="Q13" s="17"/>
      <c r="R13" s="17"/>
      <c r="S13" s="34"/>
    </row>
    <row r="14" spans="1:19" ht="20.100000000000001" customHeight="1">
      <c r="A14" s="54">
        <v>7</v>
      </c>
      <c r="B14" s="55" t="s">
        <v>99</v>
      </c>
      <c r="C14" s="56">
        <v>2002</v>
      </c>
      <c r="D14" s="57" t="s">
        <v>40</v>
      </c>
      <c r="E14" s="58" t="s">
        <v>123</v>
      </c>
      <c r="F14" s="59">
        <v>6.2500000000000003E-3</v>
      </c>
      <c r="G14" s="59">
        <v>2.1296296296296299E-2</v>
      </c>
      <c r="H14" s="60">
        <v>1</v>
      </c>
      <c r="I14" s="60">
        <v>0</v>
      </c>
      <c r="J14" s="61">
        <f t="shared" si="0"/>
        <v>1.5046296296296299E-2</v>
      </c>
      <c r="K14" s="62">
        <f t="shared" si="1"/>
        <v>1.0185185185185106E-3</v>
      </c>
      <c r="L14" s="32">
        <f t="shared" si="2"/>
        <v>92.739273927392802</v>
      </c>
      <c r="N14" s="52">
        <f t="shared" ref="N14:N21" si="3">+(2*$J$8-J14)*100/$J$8</f>
        <v>92.739273927392802</v>
      </c>
      <c r="O14" s="53"/>
      <c r="P14" s="16"/>
      <c r="Q14" s="17"/>
      <c r="R14" s="30"/>
      <c r="S14" s="34"/>
    </row>
    <row r="15" spans="1:19" ht="20.100000000000001" customHeight="1">
      <c r="A15" s="54" t="s">
        <v>131</v>
      </c>
      <c r="B15" s="70" t="s">
        <v>132</v>
      </c>
      <c r="C15" s="71">
        <v>2002</v>
      </c>
      <c r="D15" s="57" t="s">
        <v>133</v>
      </c>
      <c r="E15" s="58" t="s">
        <v>123</v>
      </c>
      <c r="F15" s="59">
        <v>4.6296296296296302E-3</v>
      </c>
      <c r="G15" s="59">
        <v>1.9768518518518515E-2</v>
      </c>
      <c r="H15" s="60">
        <v>0</v>
      </c>
      <c r="I15" s="60">
        <v>0</v>
      </c>
      <c r="J15" s="61">
        <f t="shared" si="0"/>
        <v>1.5138888888888886E-2</v>
      </c>
      <c r="K15" s="62">
        <f t="shared" si="1"/>
        <v>1.1111111111110974E-3</v>
      </c>
      <c r="L15" s="32">
        <f t="shared" si="2"/>
        <v>92.079207920792186</v>
      </c>
      <c r="N15" s="52">
        <f t="shared" si="3"/>
        <v>92.079207920792186</v>
      </c>
      <c r="O15" s="53"/>
      <c r="P15" s="72"/>
      <c r="Q15" s="17"/>
      <c r="R15" s="15"/>
    </row>
    <row r="16" spans="1:19" ht="20.100000000000001" customHeight="1">
      <c r="A16" s="54" t="s">
        <v>131</v>
      </c>
      <c r="B16" s="73" t="s">
        <v>134</v>
      </c>
      <c r="C16" s="71">
        <v>2001</v>
      </c>
      <c r="D16" s="57" t="s">
        <v>135</v>
      </c>
      <c r="E16" s="58" t="s">
        <v>123</v>
      </c>
      <c r="F16" s="59">
        <v>4.6296296296296293E-4</v>
      </c>
      <c r="G16" s="59">
        <v>1.5601851851851851E-2</v>
      </c>
      <c r="H16" s="60">
        <v>1</v>
      </c>
      <c r="I16" s="60">
        <v>2</v>
      </c>
      <c r="J16" s="61">
        <f t="shared" si="0"/>
        <v>1.5138888888888887E-2</v>
      </c>
      <c r="K16" s="62">
        <f t="shared" si="1"/>
        <v>1.1111111111110992E-3</v>
      </c>
      <c r="L16" s="32">
        <f t="shared" si="2"/>
        <v>92.079207920792172</v>
      </c>
      <c r="N16" s="52">
        <f t="shared" si="3"/>
        <v>92.079207920792172</v>
      </c>
      <c r="O16" s="74"/>
      <c r="P16" s="16"/>
      <c r="Q16" s="17"/>
      <c r="R16" s="15"/>
      <c r="S16" s="34"/>
    </row>
    <row r="17" spans="1:19" ht="20.100000000000001" customHeight="1">
      <c r="A17" s="54">
        <v>10</v>
      </c>
      <c r="B17" s="55" t="s">
        <v>136</v>
      </c>
      <c r="C17" s="56">
        <v>2001</v>
      </c>
      <c r="D17" s="57" t="s">
        <v>40</v>
      </c>
      <c r="E17" s="58" t="s">
        <v>123</v>
      </c>
      <c r="F17" s="59">
        <v>4.3981481481481502E-3</v>
      </c>
      <c r="G17" s="59">
        <v>1.9733796296296298E-2</v>
      </c>
      <c r="H17" s="60">
        <v>1</v>
      </c>
      <c r="I17" s="60">
        <v>1</v>
      </c>
      <c r="J17" s="61">
        <f t="shared" si="0"/>
        <v>1.5335648148148147E-2</v>
      </c>
      <c r="K17" s="62">
        <f t="shared" si="1"/>
        <v>1.3078703703703586E-3</v>
      </c>
      <c r="L17" s="32">
        <f t="shared" si="2"/>
        <v>90.676567656765769</v>
      </c>
      <c r="N17" s="52">
        <f t="shared" si="3"/>
        <v>90.676567656765769</v>
      </c>
      <c r="O17" s="75"/>
      <c r="P17" s="1"/>
      <c r="Q17" s="15"/>
      <c r="R17" s="15"/>
    </row>
    <row r="18" spans="1:19" ht="20.100000000000001" customHeight="1">
      <c r="A18" s="54">
        <v>11</v>
      </c>
      <c r="B18" s="55" t="s">
        <v>137</v>
      </c>
      <c r="C18" s="56">
        <v>2002</v>
      </c>
      <c r="D18" s="57" t="s">
        <v>83</v>
      </c>
      <c r="E18" s="58" t="s">
        <v>123</v>
      </c>
      <c r="F18" s="59">
        <v>2.54629629629629E-3</v>
      </c>
      <c r="G18" s="59">
        <v>1.7881944444444443E-2</v>
      </c>
      <c r="H18" s="60">
        <v>2</v>
      </c>
      <c r="I18" s="60">
        <v>1</v>
      </c>
      <c r="J18" s="61">
        <f t="shared" si="0"/>
        <v>1.5335648148148154E-2</v>
      </c>
      <c r="K18" s="62">
        <f t="shared" si="1"/>
        <v>1.3078703703703655E-3</v>
      </c>
      <c r="L18" s="32">
        <f t="shared" si="2"/>
        <v>90.676567656765712</v>
      </c>
      <c r="N18" s="52">
        <f t="shared" si="3"/>
        <v>90.676567656765712</v>
      </c>
      <c r="O18" s="74"/>
      <c r="P18" s="16"/>
      <c r="Q18" s="17"/>
      <c r="R18" s="15"/>
    </row>
    <row r="19" spans="1:19" ht="20.100000000000001" customHeight="1">
      <c r="A19" s="54">
        <v>12</v>
      </c>
      <c r="B19" s="55" t="s">
        <v>138</v>
      </c>
      <c r="C19" s="56">
        <v>2002</v>
      </c>
      <c r="D19" s="57" t="s">
        <v>83</v>
      </c>
      <c r="E19" s="58" t="s">
        <v>123</v>
      </c>
      <c r="F19" s="59">
        <v>2.3148148148148146E-4</v>
      </c>
      <c r="G19" s="59">
        <v>1.5648148148148151E-2</v>
      </c>
      <c r="H19" s="60">
        <v>0</v>
      </c>
      <c r="I19" s="60">
        <v>1</v>
      </c>
      <c r="J19" s="61">
        <f t="shared" si="0"/>
        <v>1.5416666666666669E-2</v>
      </c>
      <c r="K19" s="62">
        <f t="shared" si="1"/>
        <v>1.3888888888888805E-3</v>
      </c>
      <c r="L19" s="32">
        <f t="shared" si="2"/>
        <v>90.099009900990168</v>
      </c>
      <c r="N19" s="52">
        <f t="shared" si="3"/>
        <v>90.099009900990168</v>
      </c>
      <c r="O19" s="75"/>
      <c r="P19" s="1"/>
      <c r="Q19" s="15"/>
      <c r="R19" s="15"/>
    </row>
    <row r="20" spans="1:19" ht="20.100000000000001" customHeight="1">
      <c r="A20" s="54">
        <v>13</v>
      </c>
      <c r="B20" s="55" t="s">
        <v>85</v>
      </c>
      <c r="C20" s="56">
        <v>2001</v>
      </c>
      <c r="D20" s="57" t="s">
        <v>40</v>
      </c>
      <c r="E20" s="58" t="s">
        <v>123</v>
      </c>
      <c r="F20" s="59">
        <v>3.4722222222222199E-3</v>
      </c>
      <c r="G20" s="59">
        <v>1.9016203703703705E-2</v>
      </c>
      <c r="H20" s="60">
        <v>3</v>
      </c>
      <c r="I20" s="60">
        <v>1</v>
      </c>
      <c r="J20" s="61">
        <f t="shared" si="0"/>
        <v>1.5543981481481485E-2</v>
      </c>
      <c r="K20" s="62">
        <f t="shared" si="1"/>
        <v>1.5162037037036967E-3</v>
      </c>
      <c r="L20" s="32">
        <f t="shared" si="2"/>
        <v>89.191419141914253</v>
      </c>
      <c r="N20" s="52">
        <f t="shared" si="3"/>
        <v>89.191419141914253</v>
      </c>
      <c r="O20" s="74"/>
      <c r="P20" s="1"/>
      <c r="Q20" s="15"/>
      <c r="R20" s="15"/>
    </row>
    <row r="21" spans="1:19" ht="20.100000000000001" customHeight="1">
      <c r="A21" s="54">
        <v>14</v>
      </c>
      <c r="B21" s="70" t="s">
        <v>139</v>
      </c>
      <c r="C21" s="71">
        <v>2001</v>
      </c>
      <c r="D21" s="57" t="s">
        <v>135</v>
      </c>
      <c r="E21" s="58" t="s">
        <v>123</v>
      </c>
      <c r="F21" s="59">
        <v>6.0185185185185203E-3</v>
      </c>
      <c r="G21" s="59">
        <v>2.1701388888888892E-2</v>
      </c>
      <c r="H21" s="60">
        <v>0</v>
      </c>
      <c r="I21" s="60">
        <v>0</v>
      </c>
      <c r="J21" s="61">
        <f t="shared" si="0"/>
        <v>1.5682870370370371E-2</v>
      </c>
      <c r="K21" s="62">
        <f t="shared" si="1"/>
        <v>1.655092592592583E-3</v>
      </c>
      <c r="L21" s="32">
        <f t="shared" si="2"/>
        <v>88.201320132013279</v>
      </c>
      <c r="N21" s="52">
        <f t="shared" si="3"/>
        <v>88.201320132013279</v>
      </c>
      <c r="O21" s="74"/>
      <c r="P21" s="16"/>
      <c r="Q21" s="17"/>
      <c r="R21" s="15"/>
    </row>
    <row r="22" spans="1:19" ht="20.100000000000001" customHeight="1">
      <c r="A22" s="54">
        <v>15</v>
      </c>
      <c r="B22" s="70" t="s">
        <v>140</v>
      </c>
      <c r="C22" s="71">
        <v>2002</v>
      </c>
      <c r="D22" s="57" t="s">
        <v>133</v>
      </c>
      <c r="E22" s="58" t="s">
        <v>123</v>
      </c>
      <c r="F22" s="59">
        <v>3.2407407407407402E-3</v>
      </c>
      <c r="G22" s="59">
        <v>1.9050925925925926E-2</v>
      </c>
      <c r="H22" s="60">
        <v>1</v>
      </c>
      <c r="I22" s="60">
        <v>2</v>
      </c>
      <c r="J22" s="61">
        <f t="shared" si="0"/>
        <v>1.5810185185185184E-2</v>
      </c>
      <c r="K22" s="62">
        <f t="shared" si="1"/>
        <v>1.7824074074073958E-3</v>
      </c>
      <c r="L22" s="32">
        <f t="shared" si="2"/>
        <v>87.293729372937378</v>
      </c>
      <c r="N22" s="52">
        <f>+(2*$J$8-J22)*100/$J$8</f>
        <v>87.293729372937378</v>
      </c>
      <c r="O22" s="75"/>
      <c r="P22" s="1"/>
      <c r="Q22" s="15"/>
      <c r="R22" s="15"/>
    </row>
    <row r="23" spans="1:19" ht="20.100000000000001" customHeight="1">
      <c r="A23" s="54">
        <v>16</v>
      </c>
      <c r="B23" s="65" t="s">
        <v>141</v>
      </c>
      <c r="C23" s="66">
        <v>2003</v>
      </c>
      <c r="D23" s="67" t="s">
        <v>83</v>
      </c>
      <c r="E23" s="68" t="s">
        <v>129</v>
      </c>
      <c r="F23" s="59">
        <v>4.8611111111111103E-3</v>
      </c>
      <c r="G23" s="59">
        <v>2.0682870370370372E-2</v>
      </c>
      <c r="H23" s="60">
        <v>2</v>
      </c>
      <c r="I23" s="60">
        <v>2</v>
      </c>
      <c r="J23" s="61">
        <f t="shared" si="0"/>
        <v>1.5821759259259261E-2</v>
      </c>
      <c r="K23" s="62">
        <f t="shared" si="1"/>
        <v>1.7939814814814728E-3</v>
      </c>
      <c r="L23" s="32">
        <f t="shared" si="2"/>
        <v>87.211221122112278</v>
      </c>
      <c r="N23" s="52"/>
      <c r="O23" s="75">
        <f>+(2*$J$12-J23)*100/$J$12</f>
        <v>94.113090627420632</v>
      </c>
      <c r="P23" s="1"/>
      <c r="Q23" s="15"/>
      <c r="R23" s="15"/>
    </row>
    <row r="24" spans="1:19" ht="20.100000000000001" customHeight="1">
      <c r="A24" s="54">
        <v>17</v>
      </c>
      <c r="B24" s="55" t="s">
        <v>142</v>
      </c>
      <c r="C24" s="56">
        <v>2002</v>
      </c>
      <c r="D24" s="57" t="s">
        <v>40</v>
      </c>
      <c r="E24" s="58" t="s">
        <v>123</v>
      </c>
      <c r="F24" s="59">
        <v>5.5555555555555497E-3</v>
      </c>
      <c r="G24" s="59">
        <v>2.1412037037037035E-2</v>
      </c>
      <c r="H24" s="60">
        <v>3</v>
      </c>
      <c r="I24" s="60">
        <v>1</v>
      </c>
      <c r="J24" s="61">
        <f t="shared" si="0"/>
        <v>1.5856481481481485E-2</v>
      </c>
      <c r="K24" s="62">
        <f t="shared" si="1"/>
        <v>1.828703703703697E-3</v>
      </c>
      <c r="L24" s="32">
        <f t="shared" si="2"/>
        <v>86.963696369637034</v>
      </c>
      <c r="N24" s="52">
        <f>+(2*$J$8-J24)*100/$J$8</f>
        <v>86.963696369637034</v>
      </c>
      <c r="O24" s="75"/>
      <c r="P24" s="1"/>
      <c r="Q24" s="15"/>
      <c r="R24" s="15"/>
    </row>
    <row r="25" spans="1:19" ht="20.100000000000001" customHeight="1">
      <c r="A25" s="54">
        <v>18</v>
      </c>
      <c r="B25" s="65" t="s">
        <v>143</v>
      </c>
      <c r="C25" s="66">
        <v>2003</v>
      </c>
      <c r="D25" s="67" t="s">
        <v>83</v>
      </c>
      <c r="E25" s="68" t="s">
        <v>129</v>
      </c>
      <c r="F25" s="59">
        <v>1.6203703703703701E-3</v>
      </c>
      <c r="G25" s="59">
        <v>1.7499999999999998E-2</v>
      </c>
      <c r="H25" s="60">
        <v>1</v>
      </c>
      <c r="I25" s="60">
        <v>1</v>
      </c>
      <c r="J25" s="61">
        <f t="shared" si="0"/>
        <v>1.5879629629629629E-2</v>
      </c>
      <c r="K25" s="62">
        <f t="shared" si="1"/>
        <v>1.8518518518518406E-3</v>
      </c>
      <c r="L25" s="32">
        <f t="shared" si="2"/>
        <v>86.798679867986891</v>
      </c>
      <c r="N25" s="52"/>
      <c r="O25" s="75">
        <f>+(2*$J$12-J25)*100/$J$12</f>
        <v>93.725793958172005</v>
      </c>
      <c r="P25" s="1"/>
      <c r="Q25" s="15"/>
      <c r="R25" s="15"/>
    </row>
    <row r="26" spans="1:19" ht="20.100000000000001" customHeight="1">
      <c r="A26" s="54">
        <v>19</v>
      </c>
      <c r="B26" s="65" t="s">
        <v>144</v>
      </c>
      <c r="C26" s="66">
        <v>2003</v>
      </c>
      <c r="D26" s="67" t="s">
        <v>40</v>
      </c>
      <c r="E26" s="68" t="s">
        <v>129</v>
      </c>
      <c r="F26" s="59">
        <v>6.9444444444444447E-4</v>
      </c>
      <c r="G26" s="59">
        <v>1.6782407407407409E-2</v>
      </c>
      <c r="H26" s="60">
        <v>2</v>
      </c>
      <c r="I26" s="60">
        <v>1</v>
      </c>
      <c r="J26" s="61">
        <f t="shared" si="0"/>
        <v>1.6087962962962964E-2</v>
      </c>
      <c r="K26" s="62">
        <f t="shared" si="1"/>
        <v>2.0601851851851753E-3</v>
      </c>
      <c r="L26" s="32">
        <f t="shared" si="2"/>
        <v>85.313531353135389</v>
      </c>
      <c r="N26" s="52"/>
      <c r="O26" s="75">
        <f>+(2*$J$12-J26)*100/$J$12</f>
        <v>92.331525948876873</v>
      </c>
      <c r="P26" s="35"/>
      <c r="Q26" s="15"/>
      <c r="R26" s="15"/>
    </row>
    <row r="27" spans="1:19" ht="20.100000000000001" customHeight="1">
      <c r="A27" s="54">
        <v>20</v>
      </c>
      <c r="B27" s="65" t="s">
        <v>145</v>
      </c>
      <c r="C27" s="66">
        <v>2003</v>
      </c>
      <c r="D27" s="67" t="s">
        <v>40</v>
      </c>
      <c r="E27" s="68" t="s">
        <v>129</v>
      </c>
      <c r="F27" s="59">
        <v>6.9444444444444397E-3</v>
      </c>
      <c r="G27" s="59">
        <v>2.314814814814815E-2</v>
      </c>
      <c r="H27" s="60">
        <v>3</v>
      </c>
      <c r="I27" s="60">
        <v>0</v>
      </c>
      <c r="J27" s="61">
        <f t="shared" si="0"/>
        <v>1.620370370370371E-2</v>
      </c>
      <c r="K27" s="62">
        <f t="shared" si="1"/>
        <v>2.1759259259259214E-3</v>
      </c>
      <c r="L27" s="32">
        <f t="shared" si="2"/>
        <v>84.48844884488453</v>
      </c>
      <c r="N27" s="52"/>
      <c r="O27" s="75">
        <f>+(2*$J$12-J27)*100/$J$12</f>
        <v>91.556932610379548</v>
      </c>
      <c r="P27" s="35"/>
      <c r="Q27" s="15"/>
      <c r="R27" s="15"/>
    </row>
    <row r="28" spans="1:19" ht="20.100000000000001" customHeight="1">
      <c r="A28" s="54">
        <v>21</v>
      </c>
      <c r="B28" s="55" t="s">
        <v>94</v>
      </c>
      <c r="C28" s="56">
        <v>2002</v>
      </c>
      <c r="D28" s="57" t="s">
        <v>83</v>
      </c>
      <c r="E28" s="58" t="s">
        <v>123</v>
      </c>
      <c r="F28" s="59">
        <v>5.0925925925925904E-3</v>
      </c>
      <c r="G28" s="59">
        <v>2.1493055555555557E-2</v>
      </c>
      <c r="H28" s="60">
        <v>0</v>
      </c>
      <c r="I28" s="60">
        <v>1</v>
      </c>
      <c r="J28" s="61">
        <f t="shared" si="0"/>
        <v>1.6400462962962967E-2</v>
      </c>
      <c r="K28" s="62">
        <f t="shared" si="1"/>
        <v>2.3726851851851791E-3</v>
      </c>
      <c r="L28" s="32">
        <f t="shared" si="2"/>
        <v>83.085808580858142</v>
      </c>
      <c r="N28" s="52">
        <f>+(2*$J$8-J28)*100/$J$8</f>
        <v>83.085808580858142</v>
      </c>
      <c r="O28" s="75"/>
      <c r="P28" s="16"/>
      <c r="Q28" s="17"/>
      <c r="R28" s="30"/>
      <c r="S28" s="34"/>
    </row>
    <row r="29" spans="1:19" ht="20.100000000000001" customHeight="1">
      <c r="A29" s="54">
        <v>22</v>
      </c>
      <c r="B29" s="65" t="s">
        <v>146</v>
      </c>
      <c r="C29" s="66">
        <v>2003</v>
      </c>
      <c r="D29" s="67" t="s">
        <v>40</v>
      </c>
      <c r="E29" s="68" t="s">
        <v>129</v>
      </c>
      <c r="F29" s="59">
        <v>9.2592592592592596E-4</v>
      </c>
      <c r="G29" s="59">
        <v>1.7430555555555557E-2</v>
      </c>
      <c r="H29" s="60">
        <v>2</v>
      </c>
      <c r="I29" s="60">
        <v>2</v>
      </c>
      <c r="J29" s="61">
        <f t="shared" si="0"/>
        <v>1.650462962962963E-2</v>
      </c>
      <c r="K29" s="62">
        <f t="shared" si="1"/>
        <v>2.4768518518518412E-3</v>
      </c>
      <c r="L29" s="32">
        <f t="shared" si="2"/>
        <v>82.343234323432441</v>
      </c>
      <c r="N29" s="52"/>
      <c r="O29" s="75">
        <f>+(2*$J$12-J29)*100/$J$12</f>
        <v>89.542989930286652</v>
      </c>
      <c r="P29" s="1"/>
      <c r="Q29" s="15"/>
      <c r="R29" s="30"/>
      <c r="S29" s="34"/>
    </row>
    <row r="30" spans="1:19" ht="20.100000000000001" customHeight="1">
      <c r="A30" s="54">
        <v>23</v>
      </c>
      <c r="B30" s="55" t="s">
        <v>147</v>
      </c>
      <c r="C30" s="56">
        <v>2002</v>
      </c>
      <c r="D30" s="57" t="s">
        <v>83</v>
      </c>
      <c r="E30" s="58" t="s">
        <v>123</v>
      </c>
      <c r="F30" s="59">
        <v>3.7037037037036999E-3</v>
      </c>
      <c r="G30" s="59">
        <v>2.0370370370370369E-2</v>
      </c>
      <c r="H30" s="60">
        <v>2</v>
      </c>
      <c r="I30" s="60">
        <v>0</v>
      </c>
      <c r="J30" s="61">
        <f t="shared" si="0"/>
        <v>1.666666666666667E-2</v>
      </c>
      <c r="K30" s="62">
        <f t="shared" si="1"/>
        <v>2.6388888888888816E-3</v>
      </c>
      <c r="L30" s="32">
        <f t="shared" si="2"/>
        <v>81.188118811881253</v>
      </c>
      <c r="N30" s="52">
        <f>+(2*$J$8-J30)*100/$J$8</f>
        <v>81.188118811881253</v>
      </c>
      <c r="O30" s="75"/>
      <c r="P30" s="16"/>
      <c r="Q30" s="15"/>
      <c r="R30" s="30"/>
      <c r="S30" s="34"/>
    </row>
    <row r="31" spans="1:19" ht="20.100000000000001" customHeight="1">
      <c r="A31" s="54">
        <v>24</v>
      </c>
      <c r="B31" s="65" t="s">
        <v>148</v>
      </c>
      <c r="C31" s="66">
        <v>2003</v>
      </c>
      <c r="D31" s="67" t="s">
        <v>40</v>
      </c>
      <c r="E31" s="68" t="s">
        <v>129</v>
      </c>
      <c r="F31" s="59">
        <v>1.85185185185185E-3</v>
      </c>
      <c r="G31" s="59">
        <v>1.8587962962962962E-2</v>
      </c>
      <c r="H31" s="60">
        <v>1</v>
      </c>
      <c r="I31" s="60">
        <v>4</v>
      </c>
      <c r="J31" s="61">
        <f t="shared" si="0"/>
        <v>1.6736111111111111E-2</v>
      </c>
      <c r="K31" s="62">
        <f t="shared" si="1"/>
        <v>2.708333333333323E-3</v>
      </c>
      <c r="L31" s="32">
        <f t="shared" si="2"/>
        <v>80.693069306930767</v>
      </c>
      <c r="N31" s="52"/>
      <c r="O31" s="75">
        <f>+(2*$J$12-J31)*100/$J$12</f>
        <v>87.993803253292057</v>
      </c>
      <c r="P31" s="16"/>
      <c r="Q31" s="17"/>
      <c r="R31" s="30"/>
      <c r="S31" s="34"/>
    </row>
    <row r="32" spans="1:19" ht="20.100000000000001" customHeight="1">
      <c r="A32" s="54">
        <v>25</v>
      </c>
      <c r="B32" s="70" t="s">
        <v>54</v>
      </c>
      <c r="C32" s="71">
        <v>2000</v>
      </c>
      <c r="D32" s="57" t="s">
        <v>55</v>
      </c>
      <c r="E32" s="58" t="s">
        <v>124</v>
      </c>
      <c r="F32" s="59">
        <v>3.9351851851851796E-3</v>
      </c>
      <c r="G32" s="59">
        <v>2.1053240740740744E-2</v>
      </c>
      <c r="H32" s="60">
        <v>1</v>
      </c>
      <c r="I32" s="60">
        <v>2</v>
      </c>
      <c r="J32" s="61">
        <f t="shared" si="0"/>
        <v>1.7118055555555563E-2</v>
      </c>
      <c r="K32" s="62">
        <f t="shared" si="1"/>
        <v>3.0902777777777751E-3</v>
      </c>
      <c r="L32" s="32">
        <f t="shared" si="2"/>
        <v>77.970297029703005</v>
      </c>
      <c r="M32" s="32">
        <f>+(2*$J$9-J32)*100/$J$9</f>
        <v>79.56026058631916</v>
      </c>
      <c r="N32" s="52"/>
      <c r="O32" s="75"/>
    </row>
    <row r="33" spans="1:15" ht="20.100000000000001" customHeight="1">
      <c r="A33" s="54">
        <v>26</v>
      </c>
      <c r="B33" s="65" t="s">
        <v>149</v>
      </c>
      <c r="C33" s="66">
        <v>2003</v>
      </c>
      <c r="D33" s="67" t="s">
        <v>83</v>
      </c>
      <c r="E33" s="68" t="s">
        <v>129</v>
      </c>
      <c r="F33" s="59">
        <v>2.0833333333333298E-3</v>
      </c>
      <c r="G33" s="59">
        <v>1.9340277777777779E-2</v>
      </c>
      <c r="H33" s="60">
        <v>1</v>
      </c>
      <c r="I33" s="60">
        <v>5</v>
      </c>
      <c r="J33" s="61">
        <f t="shared" si="0"/>
        <v>1.725694444444445E-2</v>
      </c>
      <c r="K33" s="62">
        <f t="shared" si="1"/>
        <v>3.2291666666666614E-3</v>
      </c>
      <c r="L33" s="32">
        <f t="shared" si="2"/>
        <v>76.980198019802032</v>
      </c>
      <c r="N33" s="52"/>
      <c r="O33" s="75">
        <f>+(2*$J$12-J33)*100/$J$12</f>
        <v>84.508133230054227</v>
      </c>
    </row>
    <row r="34" spans="1:15" ht="20.100000000000001" customHeight="1">
      <c r="A34" s="54">
        <v>27</v>
      </c>
      <c r="B34" s="70" t="s">
        <v>150</v>
      </c>
      <c r="C34" s="71">
        <v>2002</v>
      </c>
      <c r="D34" s="57" t="s">
        <v>135</v>
      </c>
      <c r="E34" s="58" t="s">
        <v>123</v>
      </c>
      <c r="F34" s="59">
        <v>1.1574074074074099E-3</v>
      </c>
      <c r="G34" s="59">
        <v>1.7303240740740741E-2</v>
      </c>
      <c r="H34" s="60">
        <v>0</v>
      </c>
      <c r="I34" s="60">
        <v>3</v>
      </c>
      <c r="J34" s="61">
        <v>1.7534722222222222E-2</v>
      </c>
      <c r="K34" s="62">
        <f t="shared" si="1"/>
        <v>3.5069444444444341E-3</v>
      </c>
      <c r="L34" s="32">
        <f t="shared" si="2"/>
        <v>75.000000000000099</v>
      </c>
      <c r="N34" s="52">
        <f>+(2*$J$8-J34)*100/$J$8</f>
        <v>75.000000000000099</v>
      </c>
      <c r="O34" s="75"/>
    </row>
    <row r="35" spans="1:15" ht="20.100000000000001" customHeight="1">
      <c r="A35" s="54">
        <v>28</v>
      </c>
      <c r="B35" s="76" t="s">
        <v>151</v>
      </c>
      <c r="C35" s="77">
        <v>2003</v>
      </c>
      <c r="D35" s="67" t="s">
        <v>135</v>
      </c>
      <c r="E35" s="68" t="s">
        <v>129</v>
      </c>
      <c r="F35" s="59">
        <v>5.7870370370370298E-3</v>
      </c>
      <c r="G35" s="59">
        <v>2.3460648148148147E-2</v>
      </c>
      <c r="H35" s="60">
        <v>0</v>
      </c>
      <c r="I35" s="60">
        <v>1</v>
      </c>
      <c r="J35" s="61">
        <f>SUM(G35-F35)</f>
        <v>1.7673611111111119E-2</v>
      </c>
      <c r="K35" s="62">
        <f t="shared" si="1"/>
        <v>3.6458333333333308E-3</v>
      </c>
      <c r="L35" s="32">
        <f t="shared" si="2"/>
        <v>74.009900990099041</v>
      </c>
      <c r="N35" s="52"/>
      <c r="O35" s="75">
        <f>+(2*$J$12-J35)*100/$J$12</f>
        <v>81.719597211463977</v>
      </c>
    </row>
    <row r="36" spans="1:15" ht="20.100000000000001" customHeight="1">
      <c r="A36" s="54">
        <v>29</v>
      </c>
      <c r="B36" s="78" t="s">
        <v>152</v>
      </c>
      <c r="C36" s="77">
        <v>2003</v>
      </c>
      <c r="D36" s="67" t="s">
        <v>135</v>
      </c>
      <c r="E36" s="68" t="s">
        <v>129</v>
      </c>
      <c r="F36" s="59">
        <v>6.4814814814814804E-3</v>
      </c>
      <c r="G36" s="59">
        <v>2.4201388888888887E-2</v>
      </c>
      <c r="H36" s="60">
        <v>2</v>
      </c>
      <c r="I36" s="60">
        <v>4</v>
      </c>
      <c r="J36" s="61">
        <f>SUM(G36-F36)</f>
        <v>1.7719907407407406E-2</v>
      </c>
      <c r="K36" s="62">
        <f t="shared" si="1"/>
        <v>3.6921296296296181E-3</v>
      </c>
      <c r="L36" s="32">
        <f t="shared" si="2"/>
        <v>73.679867986798783</v>
      </c>
      <c r="N36" s="52"/>
      <c r="O36" s="75">
        <f>+(2*$J$12-J36)*100/$J$12</f>
        <v>81.409759876065124</v>
      </c>
    </row>
    <row r="37" spans="1:15" ht="20.100000000000001" customHeight="1">
      <c r="A37" s="54">
        <v>30</v>
      </c>
      <c r="B37" s="76" t="s">
        <v>153</v>
      </c>
      <c r="C37" s="77">
        <v>2003</v>
      </c>
      <c r="D37" s="67" t="s">
        <v>133</v>
      </c>
      <c r="E37" s="68" t="s">
        <v>129</v>
      </c>
      <c r="F37" s="59">
        <v>2.3148148148148099E-3</v>
      </c>
      <c r="G37" s="59">
        <v>2.0254629629629629E-2</v>
      </c>
      <c r="H37" s="60">
        <v>4</v>
      </c>
      <c r="I37" s="60">
        <v>1</v>
      </c>
      <c r="J37" s="61">
        <f>SUM(G37-F37)</f>
        <v>1.7939814814814818E-2</v>
      </c>
      <c r="K37" s="62">
        <f t="shared" si="1"/>
        <v>3.9120370370370298E-3</v>
      </c>
      <c r="L37" s="32">
        <f t="shared" si="2"/>
        <v>72.11221122112218</v>
      </c>
      <c r="N37" s="52"/>
      <c r="O37" s="75">
        <f>+(2*$J$12-J37)*100/$J$12</f>
        <v>79.938032532920232</v>
      </c>
    </row>
    <row r="38" spans="1:15" ht="19.5" customHeight="1">
      <c r="A38" s="54">
        <v>31</v>
      </c>
      <c r="B38" s="76" t="s">
        <v>154</v>
      </c>
      <c r="C38" s="77">
        <v>2003</v>
      </c>
      <c r="D38" s="67" t="s">
        <v>135</v>
      </c>
      <c r="E38" s="68" t="s">
        <v>129</v>
      </c>
      <c r="F38" s="59">
        <v>2.7777777777777801E-3</v>
      </c>
      <c r="G38" s="59">
        <v>2.0856481481481479E-2</v>
      </c>
      <c r="H38" s="60">
        <v>2</v>
      </c>
      <c r="I38" s="60">
        <v>1</v>
      </c>
      <c r="J38" s="61">
        <f>SUM(G38-F38)</f>
        <v>1.8078703703703701E-2</v>
      </c>
      <c r="K38" s="62">
        <f t="shared" si="1"/>
        <v>4.0509259259259127E-3</v>
      </c>
      <c r="L38" s="32">
        <f t="shared" si="2"/>
        <v>71.122112211221236</v>
      </c>
      <c r="N38" s="52"/>
      <c r="O38" s="75">
        <f>+(2*$J$12-J38)*100/$J$12</f>
        <v>79.00852052672353</v>
      </c>
    </row>
    <row r="39" spans="1:15" ht="19.5" customHeight="1" thickBot="1">
      <c r="A39" s="79" t="s">
        <v>155</v>
      </c>
      <c r="B39" s="80" t="s">
        <v>71</v>
      </c>
      <c r="C39" s="81">
        <v>2001</v>
      </c>
      <c r="D39" s="82" t="s">
        <v>55</v>
      </c>
      <c r="E39" s="83" t="s">
        <v>123</v>
      </c>
      <c r="F39" s="84">
        <v>0</v>
      </c>
      <c r="G39" s="84">
        <v>1.8263888888888889E-2</v>
      </c>
      <c r="H39" s="85">
        <v>3</v>
      </c>
      <c r="I39" s="85">
        <v>2</v>
      </c>
      <c r="J39" s="86">
        <f>SUM(G39-F39)</f>
        <v>1.8263888888888889E-2</v>
      </c>
      <c r="K39" s="87">
        <f t="shared" si="1"/>
        <v>4.2361111111111002E-3</v>
      </c>
      <c r="L39" s="32">
        <f t="shared" si="2"/>
        <v>69.801980198019905</v>
      </c>
      <c r="N39" s="52">
        <f>+(2*$J$8-J39)*100/$J$8</f>
        <v>69.801980198019905</v>
      </c>
      <c r="O39" s="75"/>
    </row>
    <row r="40" spans="1:15" ht="19.5" customHeight="1">
      <c r="A40" s="11"/>
      <c r="B40" s="20"/>
      <c r="C40" s="30"/>
    </row>
    <row r="41" spans="1:15" ht="19.5" customHeight="1">
      <c r="A41" s="11" t="s">
        <v>156</v>
      </c>
      <c r="B41" s="35" t="s">
        <v>150</v>
      </c>
      <c r="C41" s="35" t="s">
        <v>157</v>
      </c>
    </row>
    <row r="42" spans="1:15" ht="19.5" customHeight="1">
      <c r="A42" s="11"/>
    </row>
  </sheetData>
  <mergeCells count="4">
    <mergeCell ref="A2:C2"/>
    <mergeCell ref="A3:J3"/>
    <mergeCell ref="A6:H6"/>
    <mergeCell ref="L6:O6"/>
  </mergeCells>
  <pageMargins left="0.70866141732283472" right="0.70866141732283472" top="0.78740157480314965" bottom="0.78740157480314965" header="0.31496062992125984" footer="0.31496062992125984"/>
  <pageSetup paperSize="9" scale="4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workbookViewId="0">
      <selection activeCell="I2" sqref="I2"/>
    </sheetView>
  </sheetViews>
  <sheetFormatPr defaultRowHeight="15"/>
  <cols>
    <col min="1" max="1" width="6.7109375" style="102" customWidth="1"/>
    <col min="2" max="2" width="24.5703125" style="102" customWidth="1"/>
    <col min="3" max="3" width="9.140625" style="135"/>
    <col min="4" max="4" width="13.7109375" style="136" customWidth="1"/>
    <col min="5" max="5" width="9.140625" style="103"/>
    <col min="6" max="6" width="12.7109375" style="103" customWidth="1"/>
    <col min="7" max="11" width="12.7109375" style="102" customWidth="1"/>
    <col min="12" max="12" width="12.7109375" style="103" customWidth="1"/>
    <col min="13" max="13" width="9.140625" style="103"/>
    <col min="14" max="15" width="9.140625" style="102"/>
    <col min="16" max="17" width="9.140625" style="104"/>
    <col min="18" max="256" width="9.140625" style="103"/>
    <col min="257" max="257" width="6.7109375" style="103" customWidth="1"/>
    <col min="258" max="258" width="24.5703125" style="103" customWidth="1"/>
    <col min="259" max="259" width="9.140625" style="103"/>
    <col min="260" max="260" width="13.7109375" style="103" customWidth="1"/>
    <col min="261" max="261" width="9.140625" style="103"/>
    <col min="262" max="268" width="12.7109375" style="103" customWidth="1"/>
    <col min="269" max="512" width="9.140625" style="103"/>
    <col min="513" max="513" width="6.7109375" style="103" customWidth="1"/>
    <col min="514" max="514" width="24.5703125" style="103" customWidth="1"/>
    <col min="515" max="515" width="9.140625" style="103"/>
    <col min="516" max="516" width="13.7109375" style="103" customWidth="1"/>
    <col min="517" max="517" width="9.140625" style="103"/>
    <col min="518" max="524" width="12.7109375" style="103" customWidth="1"/>
    <col min="525" max="768" width="9.140625" style="103"/>
    <col min="769" max="769" width="6.7109375" style="103" customWidth="1"/>
    <col min="770" max="770" width="24.5703125" style="103" customWidth="1"/>
    <col min="771" max="771" width="9.140625" style="103"/>
    <col min="772" max="772" width="13.7109375" style="103" customWidth="1"/>
    <col min="773" max="773" width="9.140625" style="103"/>
    <col min="774" max="780" width="12.7109375" style="103" customWidth="1"/>
    <col min="781" max="1024" width="9.140625" style="103"/>
    <col min="1025" max="1025" width="6.7109375" style="103" customWidth="1"/>
    <col min="1026" max="1026" width="24.5703125" style="103" customWidth="1"/>
    <col min="1027" max="1027" width="9.140625" style="103"/>
    <col min="1028" max="1028" width="13.7109375" style="103" customWidth="1"/>
    <col min="1029" max="1029" width="9.140625" style="103"/>
    <col min="1030" max="1036" width="12.7109375" style="103" customWidth="1"/>
    <col min="1037" max="1280" width="9.140625" style="103"/>
    <col min="1281" max="1281" width="6.7109375" style="103" customWidth="1"/>
    <col min="1282" max="1282" width="24.5703125" style="103" customWidth="1"/>
    <col min="1283" max="1283" width="9.140625" style="103"/>
    <col min="1284" max="1284" width="13.7109375" style="103" customWidth="1"/>
    <col min="1285" max="1285" width="9.140625" style="103"/>
    <col min="1286" max="1292" width="12.7109375" style="103" customWidth="1"/>
    <col min="1293" max="1536" width="9.140625" style="103"/>
    <col min="1537" max="1537" width="6.7109375" style="103" customWidth="1"/>
    <col min="1538" max="1538" width="24.5703125" style="103" customWidth="1"/>
    <col min="1539" max="1539" width="9.140625" style="103"/>
    <col min="1540" max="1540" width="13.7109375" style="103" customWidth="1"/>
    <col min="1541" max="1541" width="9.140625" style="103"/>
    <col min="1542" max="1548" width="12.7109375" style="103" customWidth="1"/>
    <col min="1549" max="1792" width="9.140625" style="103"/>
    <col min="1793" max="1793" width="6.7109375" style="103" customWidth="1"/>
    <col min="1794" max="1794" width="24.5703125" style="103" customWidth="1"/>
    <col min="1795" max="1795" width="9.140625" style="103"/>
    <col min="1796" max="1796" width="13.7109375" style="103" customWidth="1"/>
    <col min="1797" max="1797" width="9.140625" style="103"/>
    <col min="1798" max="1804" width="12.7109375" style="103" customWidth="1"/>
    <col min="1805" max="2048" width="9.140625" style="103"/>
    <col min="2049" max="2049" width="6.7109375" style="103" customWidth="1"/>
    <col min="2050" max="2050" width="24.5703125" style="103" customWidth="1"/>
    <col min="2051" max="2051" width="9.140625" style="103"/>
    <col min="2052" max="2052" width="13.7109375" style="103" customWidth="1"/>
    <col min="2053" max="2053" width="9.140625" style="103"/>
    <col min="2054" max="2060" width="12.7109375" style="103" customWidth="1"/>
    <col min="2061" max="2304" width="9.140625" style="103"/>
    <col min="2305" max="2305" width="6.7109375" style="103" customWidth="1"/>
    <col min="2306" max="2306" width="24.5703125" style="103" customWidth="1"/>
    <col min="2307" max="2307" width="9.140625" style="103"/>
    <col min="2308" max="2308" width="13.7109375" style="103" customWidth="1"/>
    <col min="2309" max="2309" width="9.140625" style="103"/>
    <col min="2310" max="2316" width="12.7109375" style="103" customWidth="1"/>
    <col min="2317" max="2560" width="9.140625" style="103"/>
    <col min="2561" max="2561" width="6.7109375" style="103" customWidth="1"/>
    <col min="2562" max="2562" width="24.5703125" style="103" customWidth="1"/>
    <col min="2563" max="2563" width="9.140625" style="103"/>
    <col min="2564" max="2564" width="13.7109375" style="103" customWidth="1"/>
    <col min="2565" max="2565" width="9.140625" style="103"/>
    <col min="2566" max="2572" width="12.7109375" style="103" customWidth="1"/>
    <col min="2573" max="2816" width="9.140625" style="103"/>
    <col min="2817" max="2817" width="6.7109375" style="103" customWidth="1"/>
    <col min="2818" max="2818" width="24.5703125" style="103" customWidth="1"/>
    <col min="2819" max="2819" width="9.140625" style="103"/>
    <col min="2820" max="2820" width="13.7109375" style="103" customWidth="1"/>
    <col min="2821" max="2821" width="9.140625" style="103"/>
    <col min="2822" max="2828" width="12.7109375" style="103" customWidth="1"/>
    <col min="2829" max="3072" width="9.140625" style="103"/>
    <col min="3073" max="3073" width="6.7109375" style="103" customWidth="1"/>
    <col min="3074" max="3074" width="24.5703125" style="103" customWidth="1"/>
    <col min="3075" max="3075" width="9.140625" style="103"/>
    <col min="3076" max="3076" width="13.7109375" style="103" customWidth="1"/>
    <col min="3077" max="3077" width="9.140625" style="103"/>
    <col min="3078" max="3084" width="12.7109375" style="103" customWidth="1"/>
    <col min="3085" max="3328" width="9.140625" style="103"/>
    <col min="3329" max="3329" width="6.7109375" style="103" customWidth="1"/>
    <col min="3330" max="3330" width="24.5703125" style="103" customWidth="1"/>
    <col min="3331" max="3331" width="9.140625" style="103"/>
    <col min="3332" max="3332" width="13.7109375" style="103" customWidth="1"/>
    <col min="3333" max="3333" width="9.140625" style="103"/>
    <col min="3334" max="3340" width="12.7109375" style="103" customWidth="1"/>
    <col min="3341" max="3584" width="9.140625" style="103"/>
    <col min="3585" max="3585" width="6.7109375" style="103" customWidth="1"/>
    <col min="3586" max="3586" width="24.5703125" style="103" customWidth="1"/>
    <col min="3587" max="3587" width="9.140625" style="103"/>
    <col min="3588" max="3588" width="13.7109375" style="103" customWidth="1"/>
    <col min="3589" max="3589" width="9.140625" style="103"/>
    <col min="3590" max="3596" width="12.7109375" style="103" customWidth="1"/>
    <col min="3597" max="3840" width="9.140625" style="103"/>
    <col min="3841" max="3841" width="6.7109375" style="103" customWidth="1"/>
    <col min="3842" max="3842" width="24.5703125" style="103" customWidth="1"/>
    <col min="3843" max="3843" width="9.140625" style="103"/>
    <col min="3844" max="3844" width="13.7109375" style="103" customWidth="1"/>
    <col min="3845" max="3845" width="9.140625" style="103"/>
    <col min="3846" max="3852" width="12.7109375" style="103" customWidth="1"/>
    <col min="3853" max="4096" width="9.140625" style="103"/>
    <col min="4097" max="4097" width="6.7109375" style="103" customWidth="1"/>
    <col min="4098" max="4098" width="24.5703125" style="103" customWidth="1"/>
    <col min="4099" max="4099" width="9.140625" style="103"/>
    <col min="4100" max="4100" width="13.7109375" style="103" customWidth="1"/>
    <col min="4101" max="4101" width="9.140625" style="103"/>
    <col min="4102" max="4108" width="12.7109375" style="103" customWidth="1"/>
    <col min="4109" max="4352" width="9.140625" style="103"/>
    <col min="4353" max="4353" width="6.7109375" style="103" customWidth="1"/>
    <col min="4354" max="4354" width="24.5703125" style="103" customWidth="1"/>
    <col min="4355" max="4355" width="9.140625" style="103"/>
    <col min="4356" max="4356" width="13.7109375" style="103" customWidth="1"/>
    <col min="4357" max="4357" width="9.140625" style="103"/>
    <col min="4358" max="4364" width="12.7109375" style="103" customWidth="1"/>
    <col min="4365" max="4608" width="9.140625" style="103"/>
    <col min="4609" max="4609" width="6.7109375" style="103" customWidth="1"/>
    <col min="4610" max="4610" width="24.5703125" style="103" customWidth="1"/>
    <col min="4611" max="4611" width="9.140625" style="103"/>
    <col min="4612" max="4612" width="13.7109375" style="103" customWidth="1"/>
    <col min="4613" max="4613" width="9.140625" style="103"/>
    <col min="4614" max="4620" width="12.7109375" style="103" customWidth="1"/>
    <col min="4621" max="4864" width="9.140625" style="103"/>
    <col min="4865" max="4865" width="6.7109375" style="103" customWidth="1"/>
    <col min="4866" max="4866" width="24.5703125" style="103" customWidth="1"/>
    <col min="4867" max="4867" width="9.140625" style="103"/>
    <col min="4868" max="4868" width="13.7109375" style="103" customWidth="1"/>
    <col min="4869" max="4869" width="9.140625" style="103"/>
    <col min="4870" max="4876" width="12.7109375" style="103" customWidth="1"/>
    <col min="4877" max="5120" width="9.140625" style="103"/>
    <col min="5121" max="5121" width="6.7109375" style="103" customWidth="1"/>
    <col min="5122" max="5122" width="24.5703125" style="103" customWidth="1"/>
    <col min="5123" max="5123" width="9.140625" style="103"/>
    <col min="5124" max="5124" width="13.7109375" style="103" customWidth="1"/>
    <col min="5125" max="5125" width="9.140625" style="103"/>
    <col min="5126" max="5132" width="12.7109375" style="103" customWidth="1"/>
    <col min="5133" max="5376" width="9.140625" style="103"/>
    <col min="5377" max="5377" width="6.7109375" style="103" customWidth="1"/>
    <col min="5378" max="5378" width="24.5703125" style="103" customWidth="1"/>
    <col min="5379" max="5379" width="9.140625" style="103"/>
    <col min="5380" max="5380" width="13.7109375" style="103" customWidth="1"/>
    <col min="5381" max="5381" width="9.140625" style="103"/>
    <col min="5382" max="5388" width="12.7109375" style="103" customWidth="1"/>
    <col min="5389" max="5632" width="9.140625" style="103"/>
    <col min="5633" max="5633" width="6.7109375" style="103" customWidth="1"/>
    <col min="5634" max="5634" width="24.5703125" style="103" customWidth="1"/>
    <col min="5635" max="5635" width="9.140625" style="103"/>
    <col min="5636" max="5636" width="13.7109375" style="103" customWidth="1"/>
    <col min="5637" max="5637" width="9.140625" style="103"/>
    <col min="5638" max="5644" width="12.7109375" style="103" customWidth="1"/>
    <col min="5645" max="5888" width="9.140625" style="103"/>
    <col min="5889" max="5889" width="6.7109375" style="103" customWidth="1"/>
    <col min="5890" max="5890" width="24.5703125" style="103" customWidth="1"/>
    <col min="5891" max="5891" width="9.140625" style="103"/>
    <col min="5892" max="5892" width="13.7109375" style="103" customWidth="1"/>
    <col min="5893" max="5893" width="9.140625" style="103"/>
    <col min="5894" max="5900" width="12.7109375" style="103" customWidth="1"/>
    <col min="5901" max="6144" width="9.140625" style="103"/>
    <col min="6145" max="6145" width="6.7109375" style="103" customWidth="1"/>
    <col min="6146" max="6146" width="24.5703125" style="103" customWidth="1"/>
    <col min="6147" max="6147" width="9.140625" style="103"/>
    <col min="6148" max="6148" width="13.7109375" style="103" customWidth="1"/>
    <col min="6149" max="6149" width="9.140625" style="103"/>
    <col min="6150" max="6156" width="12.7109375" style="103" customWidth="1"/>
    <col min="6157" max="6400" width="9.140625" style="103"/>
    <col min="6401" max="6401" width="6.7109375" style="103" customWidth="1"/>
    <col min="6402" max="6402" width="24.5703125" style="103" customWidth="1"/>
    <col min="6403" max="6403" width="9.140625" style="103"/>
    <col min="6404" max="6404" width="13.7109375" style="103" customWidth="1"/>
    <col min="6405" max="6405" width="9.140625" style="103"/>
    <col min="6406" max="6412" width="12.7109375" style="103" customWidth="1"/>
    <col min="6413" max="6656" width="9.140625" style="103"/>
    <col min="6657" max="6657" width="6.7109375" style="103" customWidth="1"/>
    <col min="6658" max="6658" width="24.5703125" style="103" customWidth="1"/>
    <col min="6659" max="6659" width="9.140625" style="103"/>
    <col min="6660" max="6660" width="13.7109375" style="103" customWidth="1"/>
    <col min="6661" max="6661" width="9.140625" style="103"/>
    <col min="6662" max="6668" width="12.7109375" style="103" customWidth="1"/>
    <col min="6669" max="6912" width="9.140625" style="103"/>
    <col min="6913" max="6913" width="6.7109375" style="103" customWidth="1"/>
    <col min="6914" max="6914" width="24.5703125" style="103" customWidth="1"/>
    <col min="6915" max="6915" width="9.140625" style="103"/>
    <col min="6916" max="6916" width="13.7109375" style="103" customWidth="1"/>
    <col min="6917" max="6917" width="9.140625" style="103"/>
    <col min="6918" max="6924" width="12.7109375" style="103" customWidth="1"/>
    <col min="6925" max="7168" width="9.140625" style="103"/>
    <col min="7169" max="7169" width="6.7109375" style="103" customWidth="1"/>
    <col min="7170" max="7170" width="24.5703125" style="103" customWidth="1"/>
    <col min="7171" max="7171" width="9.140625" style="103"/>
    <col min="7172" max="7172" width="13.7109375" style="103" customWidth="1"/>
    <col min="7173" max="7173" width="9.140625" style="103"/>
    <col min="7174" max="7180" width="12.7109375" style="103" customWidth="1"/>
    <col min="7181" max="7424" width="9.140625" style="103"/>
    <col min="7425" max="7425" width="6.7109375" style="103" customWidth="1"/>
    <col min="7426" max="7426" width="24.5703125" style="103" customWidth="1"/>
    <col min="7427" max="7427" width="9.140625" style="103"/>
    <col min="7428" max="7428" width="13.7109375" style="103" customWidth="1"/>
    <col min="7429" max="7429" width="9.140625" style="103"/>
    <col min="7430" max="7436" width="12.7109375" style="103" customWidth="1"/>
    <col min="7437" max="7680" width="9.140625" style="103"/>
    <col min="7681" max="7681" width="6.7109375" style="103" customWidth="1"/>
    <col min="7682" max="7682" width="24.5703125" style="103" customWidth="1"/>
    <col min="7683" max="7683" width="9.140625" style="103"/>
    <col min="7684" max="7684" width="13.7109375" style="103" customWidth="1"/>
    <col min="7685" max="7685" width="9.140625" style="103"/>
    <col min="7686" max="7692" width="12.7109375" style="103" customWidth="1"/>
    <col min="7693" max="7936" width="9.140625" style="103"/>
    <col min="7937" max="7937" width="6.7109375" style="103" customWidth="1"/>
    <col min="7938" max="7938" width="24.5703125" style="103" customWidth="1"/>
    <col min="7939" max="7939" width="9.140625" style="103"/>
    <col min="7940" max="7940" width="13.7109375" style="103" customWidth="1"/>
    <col min="7941" max="7941" width="9.140625" style="103"/>
    <col min="7942" max="7948" width="12.7109375" style="103" customWidth="1"/>
    <col min="7949" max="8192" width="9.140625" style="103"/>
    <col min="8193" max="8193" width="6.7109375" style="103" customWidth="1"/>
    <col min="8194" max="8194" width="24.5703125" style="103" customWidth="1"/>
    <col min="8195" max="8195" width="9.140625" style="103"/>
    <col min="8196" max="8196" width="13.7109375" style="103" customWidth="1"/>
    <col min="8197" max="8197" width="9.140625" style="103"/>
    <col min="8198" max="8204" width="12.7109375" style="103" customWidth="1"/>
    <col min="8205" max="8448" width="9.140625" style="103"/>
    <col min="8449" max="8449" width="6.7109375" style="103" customWidth="1"/>
    <col min="8450" max="8450" width="24.5703125" style="103" customWidth="1"/>
    <col min="8451" max="8451" width="9.140625" style="103"/>
    <col min="8452" max="8452" width="13.7109375" style="103" customWidth="1"/>
    <col min="8453" max="8453" width="9.140625" style="103"/>
    <col min="8454" max="8460" width="12.7109375" style="103" customWidth="1"/>
    <col min="8461" max="8704" width="9.140625" style="103"/>
    <col min="8705" max="8705" width="6.7109375" style="103" customWidth="1"/>
    <col min="8706" max="8706" width="24.5703125" style="103" customWidth="1"/>
    <col min="8707" max="8707" width="9.140625" style="103"/>
    <col min="8708" max="8708" width="13.7109375" style="103" customWidth="1"/>
    <col min="8709" max="8709" width="9.140625" style="103"/>
    <col min="8710" max="8716" width="12.7109375" style="103" customWidth="1"/>
    <col min="8717" max="8960" width="9.140625" style="103"/>
    <col min="8961" max="8961" width="6.7109375" style="103" customWidth="1"/>
    <col min="8962" max="8962" width="24.5703125" style="103" customWidth="1"/>
    <col min="8963" max="8963" width="9.140625" style="103"/>
    <col min="8964" max="8964" width="13.7109375" style="103" customWidth="1"/>
    <col min="8965" max="8965" width="9.140625" style="103"/>
    <col min="8966" max="8972" width="12.7109375" style="103" customWidth="1"/>
    <col min="8973" max="9216" width="9.140625" style="103"/>
    <col min="9217" max="9217" width="6.7109375" style="103" customWidth="1"/>
    <col min="9218" max="9218" width="24.5703125" style="103" customWidth="1"/>
    <col min="9219" max="9219" width="9.140625" style="103"/>
    <col min="9220" max="9220" width="13.7109375" style="103" customWidth="1"/>
    <col min="9221" max="9221" width="9.140625" style="103"/>
    <col min="9222" max="9228" width="12.7109375" style="103" customWidth="1"/>
    <col min="9229" max="9472" width="9.140625" style="103"/>
    <col min="9473" max="9473" width="6.7109375" style="103" customWidth="1"/>
    <col min="9474" max="9474" width="24.5703125" style="103" customWidth="1"/>
    <col min="9475" max="9475" width="9.140625" style="103"/>
    <col min="9476" max="9476" width="13.7109375" style="103" customWidth="1"/>
    <col min="9477" max="9477" width="9.140625" style="103"/>
    <col min="9478" max="9484" width="12.7109375" style="103" customWidth="1"/>
    <col min="9485" max="9728" width="9.140625" style="103"/>
    <col min="9729" max="9729" width="6.7109375" style="103" customWidth="1"/>
    <col min="9730" max="9730" width="24.5703125" style="103" customWidth="1"/>
    <col min="9731" max="9731" width="9.140625" style="103"/>
    <col min="9732" max="9732" width="13.7109375" style="103" customWidth="1"/>
    <col min="9733" max="9733" width="9.140625" style="103"/>
    <col min="9734" max="9740" width="12.7109375" style="103" customWidth="1"/>
    <col min="9741" max="9984" width="9.140625" style="103"/>
    <col min="9985" max="9985" width="6.7109375" style="103" customWidth="1"/>
    <col min="9986" max="9986" width="24.5703125" style="103" customWidth="1"/>
    <col min="9987" max="9987" width="9.140625" style="103"/>
    <col min="9988" max="9988" width="13.7109375" style="103" customWidth="1"/>
    <col min="9989" max="9989" width="9.140625" style="103"/>
    <col min="9990" max="9996" width="12.7109375" style="103" customWidth="1"/>
    <col min="9997" max="10240" width="9.140625" style="103"/>
    <col min="10241" max="10241" width="6.7109375" style="103" customWidth="1"/>
    <col min="10242" max="10242" width="24.5703125" style="103" customWidth="1"/>
    <col min="10243" max="10243" width="9.140625" style="103"/>
    <col min="10244" max="10244" width="13.7109375" style="103" customWidth="1"/>
    <col min="10245" max="10245" width="9.140625" style="103"/>
    <col min="10246" max="10252" width="12.7109375" style="103" customWidth="1"/>
    <col min="10253" max="10496" width="9.140625" style="103"/>
    <col min="10497" max="10497" width="6.7109375" style="103" customWidth="1"/>
    <col min="10498" max="10498" width="24.5703125" style="103" customWidth="1"/>
    <col min="10499" max="10499" width="9.140625" style="103"/>
    <col min="10500" max="10500" width="13.7109375" style="103" customWidth="1"/>
    <col min="10501" max="10501" width="9.140625" style="103"/>
    <col min="10502" max="10508" width="12.7109375" style="103" customWidth="1"/>
    <col min="10509" max="10752" width="9.140625" style="103"/>
    <col min="10753" max="10753" width="6.7109375" style="103" customWidth="1"/>
    <col min="10754" max="10754" width="24.5703125" style="103" customWidth="1"/>
    <col min="10755" max="10755" width="9.140625" style="103"/>
    <col min="10756" max="10756" width="13.7109375" style="103" customWidth="1"/>
    <col min="10757" max="10757" width="9.140625" style="103"/>
    <col min="10758" max="10764" width="12.7109375" style="103" customWidth="1"/>
    <col min="10765" max="11008" width="9.140625" style="103"/>
    <col min="11009" max="11009" width="6.7109375" style="103" customWidth="1"/>
    <col min="11010" max="11010" width="24.5703125" style="103" customWidth="1"/>
    <col min="11011" max="11011" width="9.140625" style="103"/>
    <col min="11012" max="11012" width="13.7109375" style="103" customWidth="1"/>
    <col min="11013" max="11013" width="9.140625" style="103"/>
    <col min="11014" max="11020" width="12.7109375" style="103" customWidth="1"/>
    <col min="11021" max="11264" width="9.140625" style="103"/>
    <col min="11265" max="11265" width="6.7109375" style="103" customWidth="1"/>
    <col min="11266" max="11266" width="24.5703125" style="103" customWidth="1"/>
    <col min="11267" max="11267" width="9.140625" style="103"/>
    <col min="11268" max="11268" width="13.7109375" style="103" customWidth="1"/>
    <col min="11269" max="11269" width="9.140625" style="103"/>
    <col min="11270" max="11276" width="12.7109375" style="103" customWidth="1"/>
    <col min="11277" max="11520" width="9.140625" style="103"/>
    <col min="11521" max="11521" width="6.7109375" style="103" customWidth="1"/>
    <col min="11522" max="11522" width="24.5703125" style="103" customWidth="1"/>
    <col min="11523" max="11523" width="9.140625" style="103"/>
    <col min="11524" max="11524" width="13.7109375" style="103" customWidth="1"/>
    <col min="11525" max="11525" width="9.140625" style="103"/>
    <col min="11526" max="11532" width="12.7109375" style="103" customWidth="1"/>
    <col min="11533" max="11776" width="9.140625" style="103"/>
    <col min="11777" max="11777" width="6.7109375" style="103" customWidth="1"/>
    <col min="11778" max="11778" width="24.5703125" style="103" customWidth="1"/>
    <col min="11779" max="11779" width="9.140625" style="103"/>
    <col min="11780" max="11780" width="13.7109375" style="103" customWidth="1"/>
    <col min="11781" max="11781" width="9.140625" style="103"/>
    <col min="11782" max="11788" width="12.7109375" style="103" customWidth="1"/>
    <col min="11789" max="12032" width="9.140625" style="103"/>
    <col min="12033" max="12033" width="6.7109375" style="103" customWidth="1"/>
    <col min="12034" max="12034" width="24.5703125" style="103" customWidth="1"/>
    <col min="12035" max="12035" width="9.140625" style="103"/>
    <col min="12036" max="12036" width="13.7109375" style="103" customWidth="1"/>
    <col min="12037" max="12037" width="9.140625" style="103"/>
    <col min="12038" max="12044" width="12.7109375" style="103" customWidth="1"/>
    <col min="12045" max="12288" width="9.140625" style="103"/>
    <col min="12289" max="12289" width="6.7109375" style="103" customWidth="1"/>
    <col min="12290" max="12290" width="24.5703125" style="103" customWidth="1"/>
    <col min="12291" max="12291" width="9.140625" style="103"/>
    <col min="12292" max="12292" width="13.7109375" style="103" customWidth="1"/>
    <col min="12293" max="12293" width="9.140625" style="103"/>
    <col min="12294" max="12300" width="12.7109375" style="103" customWidth="1"/>
    <col min="12301" max="12544" width="9.140625" style="103"/>
    <col min="12545" max="12545" width="6.7109375" style="103" customWidth="1"/>
    <col min="12546" max="12546" width="24.5703125" style="103" customWidth="1"/>
    <col min="12547" max="12547" width="9.140625" style="103"/>
    <col min="12548" max="12548" width="13.7109375" style="103" customWidth="1"/>
    <col min="12549" max="12549" width="9.140625" style="103"/>
    <col min="12550" max="12556" width="12.7109375" style="103" customWidth="1"/>
    <col min="12557" max="12800" width="9.140625" style="103"/>
    <col min="12801" max="12801" width="6.7109375" style="103" customWidth="1"/>
    <col min="12802" max="12802" width="24.5703125" style="103" customWidth="1"/>
    <col min="12803" max="12803" width="9.140625" style="103"/>
    <col min="12804" max="12804" width="13.7109375" style="103" customWidth="1"/>
    <col min="12805" max="12805" width="9.140625" style="103"/>
    <col min="12806" max="12812" width="12.7109375" style="103" customWidth="1"/>
    <col min="12813" max="13056" width="9.140625" style="103"/>
    <col min="13057" max="13057" width="6.7109375" style="103" customWidth="1"/>
    <col min="13058" max="13058" width="24.5703125" style="103" customWidth="1"/>
    <col min="13059" max="13059" width="9.140625" style="103"/>
    <col min="13060" max="13060" width="13.7109375" style="103" customWidth="1"/>
    <col min="13061" max="13061" width="9.140625" style="103"/>
    <col min="13062" max="13068" width="12.7109375" style="103" customWidth="1"/>
    <col min="13069" max="13312" width="9.140625" style="103"/>
    <col min="13313" max="13313" width="6.7109375" style="103" customWidth="1"/>
    <col min="13314" max="13314" width="24.5703125" style="103" customWidth="1"/>
    <col min="13315" max="13315" width="9.140625" style="103"/>
    <col min="13316" max="13316" width="13.7109375" style="103" customWidth="1"/>
    <col min="13317" max="13317" width="9.140625" style="103"/>
    <col min="13318" max="13324" width="12.7109375" style="103" customWidth="1"/>
    <col min="13325" max="13568" width="9.140625" style="103"/>
    <col min="13569" max="13569" width="6.7109375" style="103" customWidth="1"/>
    <col min="13570" max="13570" width="24.5703125" style="103" customWidth="1"/>
    <col min="13571" max="13571" width="9.140625" style="103"/>
    <col min="13572" max="13572" width="13.7109375" style="103" customWidth="1"/>
    <col min="13573" max="13573" width="9.140625" style="103"/>
    <col min="13574" max="13580" width="12.7109375" style="103" customWidth="1"/>
    <col min="13581" max="13824" width="9.140625" style="103"/>
    <col min="13825" max="13825" width="6.7109375" style="103" customWidth="1"/>
    <col min="13826" max="13826" width="24.5703125" style="103" customWidth="1"/>
    <col min="13827" max="13827" width="9.140625" style="103"/>
    <col min="13828" max="13828" width="13.7109375" style="103" customWidth="1"/>
    <col min="13829" max="13829" width="9.140625" style="103"/>
    <col min="13830" max="13836" width="12.7109375" style="103" customWidth="1"/>
    <col min="13837" max="14080" width="9.140625" style="103"/>
    <col min="14081" max="14081" width="6.7109375" style="103" customWidth="1"/>
    <col min="14082" max="14082" width="24.5703125" style="103" customWidth="1"/>
    <col min="14083" max="14083" width="9.140625" style="103"/>
    <col min="14084" max="14084" width="13.7109375" style="103" customWidth="1"/>
    <col min="14085" max="14085" width="9.140625" style="103"/>
    <col min="14086" max="14092" width="12.7109375" style="103" customWidth="1"/>
    <col min="14093" max="14336" width="9.140625" style="103"/>
    <col min="14337" max="14337" width="6.7109375" style="103" customWidth="1"/>
    <col min="14338" max="14338" width="24.5703125" style="103" customWidth="1"/>
    <col min="14339" max="14339" width="9.140625" style="103"/>
    <col min="14340" max="14340" width="13.7109375" style="103" customWidth="1"/>
    <col min="14341" max="14341" width="9.140625" style="103"/>
    <col min="14342" max="14348" width="12.7109375" style="103" customWidth="1"/>
    <col min="14349" max="14592" width="9.140625" style="103"/>
    <col min="14593" max="14593" width="6.7109375" style="103" customWidth="1"/>
    <col min="14594" max="14594" width="24.5703125" style="103" customWidth="1"/>
    <col min="14595" max="14595" width="9.140625" style="103"/>
    <col min="14596" max="14596" width="13.7109375" style="103" customWidth="1"/>
    <col min="14597" max="14597" width="9.140625" style="103"/>
    <col min="14598" max="14604" width="12.7109375" style="103" customWidth="1"/>
    <col min="14605" max="14848" width="9.140625" style="103"/>
    <col min="14849" max="14849" width="6.7109375" style="103" customWidth="1"/>
    <col min="14850" max="14850" width="24.5703125" style="103" customWidth="1"/>
    <col min="14851" max="14851" width="9.140625" style="103"/>
    <col min="14852" max="14852" width="13.7109375" style="103" customWidth="1"/>
    <col min="14853" max="14853" width="9.140625" style="103"/>
    <col min="14854" max="14860" width="12.7109375" style="103" customWidth="1"/>
    <col min="14861" max="15104" width="9.140625" style="103"/>
    <col min="15105" max="15105" width="6.7109375" style="103" customWidth="1"/>
    <col min="15106" max="15106" width="24.5703125" style="103" customWidth="1"/>
    <col min="15107" max="15107" width="9.140625" style="103"/>
    <col min="15108" max="15108" width="13.7109375" style="103" customWidth="1"/>
    <col min="15109" max="15109" width="9.140625" style="103"/>
    <col min="15110" max="15116" width="12.7109375" style="103" customWidth="1"/>
    <col min="15117" max="15360" width="9.140625" style="103"/>
    <col min="15361" max="15361" width="6.7109375" style="103" customWidth="1"/>
    <col min="15362" max="15362" width="24.5703125" style="103" customWidth="1"/>
    <col min="15363" max="15363" width="9.140625" style="103"/>
    <col min="15364" max="15364" width="13.7109375" style="103" customWidth="1"/>
    <col min="15365" max="15365" width="9.140625" style="103"/>
    <col min="15366" max="15372" width="12.7109375" style="103" customWidth="1"/>
    <col min="15373" max="15616" width="9.140625" style="103"/>
    <col min="15617" max="15617" width="6.7109375" style="103" customWidth="1"/>
    <col min="15618" max="15618" width="24.5703125" style="103" customWidth="1"/>
    <col min="15619" max="15619" width="9.140625" style="103"/>
    <col min="15620" max="15620" width="13.7109375" style="103" customWidth="1"/>
    <col min="15621" max="15621" width="9.140625" style="103"/>
    <col min="15622" max="15628" width="12.7109375" style="103" customWidth="1"/>
    <col min="15629" max="15872" width="9.140625" style="103"/>
    <col min="15873" max="15873" width="6.7109375" style="103" customWidth="1"/>
    <col min="15874" max="15874" width="24.5703125" style="103" customWidth="1"/>
    <col min="15875" max="15875" width="9.140625" style="103"/>
    <col min="15876" max="15876" width="13.7109375" style="103" customWidth="1"/>
    <col min="15877" max="15877" width="9.140625" style="103"/>
    <col min="15878" max="15884" width="12.7109375" style="103" customWidth="1"/>
    <col min="15885" max="16128" width="9.140625" style="103"/>
    <col min="16129" max="16129" width="6.7109375" style="103" customWidth="1"/>
    <col min="16130" max="16130" width="24.5703125" style="103" customWidth="1"/>
    <col min="16131" max="16131" width="9.140625" style="103"/>
    <col min="16132" max="16132" width="13.7109375" style="103" customWidth="1"/>
    <col min="16133" max="16133" width="9.140625" style="103"/>
    <col min="16134" max="16140" width="12.7109375" style="103" customWidth="1"/>
    <col min="16141" max="16384" width="9.140625" style="103"/>
  </cols>
  <sheetData>
    <row r="1" spans="1:17" s="24" customFormat="1" ht="18.75">
      <c r="A1" s="21" t="s">
        <v>189</v>
      </c>
      <c r="B1" s="21"/>
      <c r="C1" s="22"/>
      <c r="D1" s="22"/>
      <c r="E1" s="22"/>
      <c r="F1" s="21"/>
      <c r="G1" s="22"/>
      <c r="H1" s="22"/>
      <c r="I1" s="22"/>
      <c r="K1" s="101"/>
      <c r="N1" s="101"/>
      <c r="O1" s="101"/>
      <c r="P1" s="27"/>
      <c r="Q1" s="27"/>
    </row>
    <row r="2" spans="1:17">
      <c r="A2" s="304"/>
      <c r="B2" s="304"/>
      <c r="C2" s="304"/>
      <c r="D2" s="99"/>
      <c r="E2" s="99"/>
      <c r="F2" s="100"/>
      <c r="G2" s="13"/>
      <c r="H2" s="99"/>
      <c r="I2" s="99"/>
      <c r="J2" s="100"/>
    </row>
    <row r="3" spans="1:17" s="24" customFormat="1" ht="18.75">
      <c r="A3" s="300" t="s">
        <v>194</v>
      </c>
      <c r="B3" s="300"/>
      <c r="C3" s="300"/>
      <c r="D3" s="300"/>
      <c r="E3" s="300"/>
      <c r="F3" s="300"/>
      <c r="G3" s="300"/>
      <c r="H3" s="300"/>
      <c r="I3" s="300"/>
      <c r="J3" s="300"/>
      <c r="K3" s="21"/>
      <c r="N3" s="101"/>
      <c r="O3" s="101"/>
      <c r="P3" s="27"/>
      <c r="Q3" s="27"/>
    </row>
    <row r="4" spans="1:17" s="20" customFormat="1" ht="15.75">
      <c r="A4" s="34" t="s">
        <v>191</v>
      </c>
      <c r="B4" s="29"/>
      <c r="C4" s="11"/>
      <c r="D4" s="30"/>
      <c r="E4" s="30"/>
      <c r="F4" s="34"/>
      <c r="G4" s="34"/>
      <c r="H4" s="34"/>
      <c r="I4" s="34"/>
      <c r="J4" s="34"/>
      <c r="K4" s="35"/>
      <c r="N4" s="35"/>
      <c r="O4" s="35"/>
      <c r="P4" s="32"/>
      <c r="Q4" s="32"/>
    </row>
    <row r="5" spans="1:17" s="20" customFormat="1" ht="15.75">
      <c r="A5" s="11"/>
      <c r="B5" s="35"/>
      <c r="C5" s="11"/>
      <c r="D5" s="30"/>
      <c r="E5" s="34"/>
      <c r="G5" s="35"/>
      <c r="H5" s="35"/>
      <c r="I5" s="35"/>
      <c r="J5" s="35"/>
      <c r="K5" s="35"/>
      <c r="N5" s="35"/>
      <c r="O5" s="35"/>
      <c r="P5" s="32"/>
      <c r="Q5" s="32"/>
    </row>
    <row r="6" spans="1:17" s="20" customFormat="1" ht="15.75">
      <c r="A6" s="301" t="s">
        <v>195</v>
      </c>
      <c r="B6" s="301"/>
      <c r="C6" s="301"/>
      <c r="D6" s="301"/>
      <c r="E6" s="301"/>
      <c r="F6" s="301"/>
      <c r="G6" s="301"/>
      <c r="H6" s="301"/>
      <c r="I6" s="29"/>
      <c r="J6" s="29"/>
      <c r="K6" s="35"/>
      <c r="N6" s="305" t="s">
        <v>108</v>
      </c>
      <c r="O6" s="305"/>
      <c r="P6" s="305"/>
      <c r="Q6" s="305"/>
    </row>
    <row r="7" spans="1:17" s="42" customFormat="1" ht="20.100000000000001" customHeight="1" thickBot="1">
      <c r="A7" s="11" t="s">
        <v>193</v>
      </c>
      <c r="B7" s="36"/>
      <c r="C7" s="11" t="s">
        <v>110</v>
      </c>
      <c r="D7" s="29" t="s">
        <v>111</v>
      </c>
      <c r="E7" s="11" t="s">
        <v>112</v>
      </c>
      <c r="F7" s="37" t="s">
        <v>113</v>
      </c>
      <c r="G7" s="37" t="s">
        <v>114</v>
      </c>
      <c r="H7" s="37" t="s">
        <v>115</v>
      </c>
      <c r="I7" s="37" t="s">
        <v>115</v>
      </c>
      <c r="J7" s="37" t="s">
        <v>116</v>
      </c>
      <c r="K7" s="37" t="s">
        <v>116</v>
      </c>
      <c r="L7" s="37" t="s">
        <v>117</v>
      </c>
      <c r="M7" s="37" t="s">
        <v>118</v>
      </c>
      <c r="N7" s="38" t="s">
        <v>119</v>
      </c>
      <c r="O7" s="39" t="s">
        <v>159</v>
      </c>
      <c r="P7" s="40" t="s">
        <v>160</v>
      </c>
      <c r="Q7" s="110" t="s">
        <v>161</v>
      </c>
    </row>
    <row r="8" spans="1:17" s="20" customFormat="1" ht="20.100000000000001" customHeight="1">
      <c r="A8" s="111">
        <v>1</v>
      </c>
      <c r="B8" s="137" t="s">
        <v>163</v>
      </c>
      <c r="C8" s="89">
        <v>2002</v>
      </c>
      <c r="D8" s="46" t="s">
        <v>133</v>
      </c>
      <c r="E8" s="47" t="s">
        <v>164</v>
      </c>
      <c r="F8" s="112">
        <v>0</v>
      </c>
      <c r="G8" s="112">
        <v>1.982638888888889E-2</v>
      </c>
      <c r="H8" s="49">
        <v>1</v>
      </c>
      <c r="I8" s="49">
        <v>2</v>
      </c>
      <c r="J8" s="49">
        <v>0</v>
      </c>
      <c r="K8" s="49">
        <v>2</v>
      </c>
      <c r="L8" s="113">
        <f t="shared" ref="L8:L40" si="0">SUM(G8-F8)</f>
        <v>1.982638888888889E-2</v>
      </c>
      <c r="M8" s="114">
        <v>0</v>
      </c>
      <c r="N8" s="32">
        <v>100</v>
      </c>
      <c r="O8" s="32"/>
      <c r="P8" s="52">
        <v>100</v>
      </c>
      <c r="Q8" s="32"/>
    </row>
    <row r="9" spans="1:17" s="20" customFormat="1" ht="20.100000000000001" customHeight="1">
      <c r="A9" s="115">
        <v>2</v>
      </c>
      <c r="B9" s="55" t="s">
        <v>47</v>
      </c>
      <c r="C9" s="56">
        <v>2000</v>
      </c>
      <c r="D9" s="57" t="s">
        <v>40</v>
      </c>
      <c r="E9" s="58" t="s">
        <v>162</v>
      </c>
      <c r="F9" s="116">
        <v>0</v>
      </c>
      <c r="G9" s="116">
        <v>2.0729166666666667E-2</v>
      </c>
      <c r="H9" s="60">
        <v>2</v>
      </c>
      <c r="I9" s="60">
        <v>1</v>
      </c>
      <c r="J9" s="60">
        <v>3</v>
      </c>
      <c r="K9" s="60">
        <v>3</v>
      </c>
      <c r="L9" s="117">
        <f t="shared" si="0"/>
        <v>2.0729166666666667E-2</v>
      </c>
      <c r="M9" s="118">
        <f t="shared" ref="M9:M40" si="1">(L9-$L$8)</f>
        <v>9.0277777777777665E-4</v>
      </c>
      <c r="N9" s="32">
        <f t="shared" ref="N9:N40" si="2">+(2*$L$8-L9)*100/$L$8</f>
        <v>95.446584938704035</v>
      </c>
      <c r="O9" s="32">
        <v>100</v>
      </c>
      <c r="P9" s="52"/>
      <c r="Q9" s="32"/>
    </row>
    <row r="10" spans="1:17" s="20" customFormat="1" ht="20.100000000000001" customHeight="1">
      <c r="A10" s="115">
        <v>3</v>
      </c>
      <c r="B10" s="70" t="s">
        <v>42</v>
      </c>
      <c r="C10" s="71">
        <v>2000</v>
      </c>
      <c r="D10" s="57" t="s">
        <v>133</v>
      </c>
      <c r="E10" s="58" t="s">
        <v>162</v>
      </c>
      <c r="F10" s="116">
        <v>0</v>
      </c>
      <c r="G10" s="116">
        <v>2.0821759259259259E-2</v>
      </c>
      <c r="H10" s="60">
        <v>0</v>
      </c>
      <c r="I10" s="60">
        <v>0</v>
      </c>
      <c r="J10" s="60">
        <v>1</v>
      </c>
      <c r="K10" s="60">
        <v>0</v>
      </c>
      <c r="L10" s="117">
        <f t="shared" si="0"/>
        <v>2.0821759259259259E-2</v>
      </c>
      <c r="M10" s="118">
        <f t="shared" si="1"/>
        <v>9.9537037037036868E-4</v>
      </c>
      <c r="N10" s="32">
        <f t="shared" si="2"/>
        <v>94.97956800934034</v>
      </c>
      <c r="O10" s="32">
        <f>+(2*$L$9-L10)*100/$L$9</f>
        <v>99.553322166387488</v>
      </c>
      <c r="P10" s="52"/>
      <c r="Q10" s="32"/>
    </row>
    <row r="11" spans="1:17" s="20" customFormat="1" ht="20.100000000000001" customHeight="1">
      <c r="A11" s="115">
        <v>4</v>
      </c>
      <c r="B11" s="70" t="s">
        <v>41</v>
      </c>
      <c r="C11" s="71">
        <v>2000</v>
      </c>
      <c r="D11" s="57" t="s">
        <v>133</v>
      </c>
      <c r="E11" s="58" t="s">
        <v>162</v>
      </c>
      <c r="F11" s="116">
        <v>0</v>
      </c>
      <c r="G11" s="116">
        <v>2.0937499999999998E-2</v>
      </c>
      <c r="H11" s="60">
        <v>1</v>
      </c>
      <c r="I11" s="60">
        <v>0</v>
      </c>
      <c r="J11" s="60">
        <v>1</v>
      </c>
      <c r="K11" s="60">
        <v>1</v>
      </c>
      <c r="L11" s="117">
        <f t="shared" si="0"/>
        <v>2.0937499999999998E-2</v>
      </c>
      <c r="M11" s="118">
        <f t="shared" si="1"/>
        <v>1.1111111111111079E-3</v>
      </c>
      <c r="N11" s="32">
        <f t="shared" si="2"/>
        <v>94.395796847635737</v>
      </c>
      <c r="O11" s="32">
        <f>+(2*$L$9-L11)*100/$L$9</f>
        <v>98.994974874371863</v>
      </c>
      <c r="P11" s="52"/>
      <c r="Q11" s="32"/>
    </row>
    <row r="12" spans="1:17" s="20" customFormat="1" ht="20.100000000000001" customHeight="1">
      <c r="A12" s="115">
        <v>5</v>
      </c>
      <c r="B12" s="138" t="s">
        <v>32</v>
      </c>
      <c r="C12" s="58">
        <v>1999</v>
      </c>
      <c r="D12" s="138" t="s">
        <v>83</v>
      </c>
      <c r="E12" s="58" t="s">
        <v>162</v>
      </c>
      <c r="F12" s="116">
        <v>0</v>
      </c>
      <c r="G12" s="116">
        <v>2.1006944444444443E-2</v>
      </c>
      <c r="H12" s="60">
        <v>0</v>
      </c>
      <c r="I12" s="60">
        <v>0</v>
      </c>
      <c r="J12" s="60">
        <v>1</v>
      </c>
      <c r="K12" s="60">
        <v>1</v>
      </c>
      <c r="L12" s="117">
        <f t="shared" si="0"/>
        <v>2.1006944444444443E-2</v>
      </c>
      <c r="M12" s="118">
        <f t="shared" si="1"/>
        <v>1.1805555555555527E-3</v>
      </c>
      <c r="N12" s="32">
        <f t="shared" si="2"/>
        <v>94.04553415061298</v>
      </c>
      <c r="O12" s="32">
        <f>+(2*$L$9-L12)*100/$L$9</f>
        <v>98.659966499162479</v>
      </c>
      <c r="P12" s="63"/>
      <c r="Q12" s="32"/>
    </row>
    <row r="13" spans="1:17" s="20" customFormat="1" ht="20.100000000000001" customHeight="1">
      <c r="A13" s="115">
        <v>6</v>
      </c>
      <c r="B13" s="70" t="s">
        <v>82</v>
      </c>
      <c r="C13" s="71">
        <v>2002</v>
      </c>
      <c r="D13" s="57" t="s">
        <v>133</v>
      </c>
      <c r="E13" s="58" t="s">
        <v>164</v>
      </c>
      <c r="F13" s="116">
        <v>0</v>
      </c>
      <c r="G13" s="116">
        <v>2.1550925925925928E-2</v>
      </c>
      <c r="H13" s="60">
        <v>2</v>
      </c>
      <c r="I13" s="60">
        <v>0</v>
      </c>
      <c r="J13" s="60">
        <v>2</v>
      </c>
      <c r="K13" s="60">
        <v>2</v>
      </c>
      <c r="L13" s="117">
        <f t="shared" si="0"/>
        <v>2.1550925925925928E-2</v>
      </c>
      <c r="M13" s="118">
        <f t="shared" si="1"/>
        <v>1.7245370370370383E-3</v>
      </c>
      <c r="N13" s="32">
        <f t="shared" si="2"/>
        <v>91.301809690601274</v>
      </c>
      <c r="O13" s="119"/>
      <c r="P13" s="52">
        <f>+(2*$L$8-L13)*100/$L$8</f>
        <v>91.301809690601274</v>
      </c>
      <c r="Q13" s="32"/>
    </row>
    <row r="14" spans="1:17" s="20" customFormat="1" ht="20.100000000000001" customHeight="1">
      <c r="A14" s="54" t="s">
        <v>196</v>
      </c>
      <c r="B14" s="55" t="s">
        <v>165</v>
      </c>
      <c r="C14" s="56">
        <v>1998</v>
      </c>
      <c r="D14" s="57" t="s">
        <v>83</v>
      </c>
      <c r="E14" s="58" t="s">
        <v>162</v>
      </c>
      <c r="F14" s="116">
        <v>0</v>
      </c>
      <c r="G14" s="116">
        <v>2.1608796296296296E-2</v>
      </c>
      <c r="H14" s="60">
        <v>2</v>
      </c>
      <c r="I14" s="60">
        <v>3</v>
      </c>
      <c r="J14" s="60">
        <v>3</v>
      </c>
      <c r="K14" s="60">
        <v>0</v>
      </c>
      <c r="L14" s="117">
        <f t="shared" si="0"/>
        <v>2.1608796296296296E-2</v>
      </c>
      <c r="M14" s="118">
        <f t="shared" si="1"/>
        <v>1.7824074074074062E-3</v>
      </c>
      <c r="N14" s="32">
        <f t="shared" si="2"/>
        <v>91.00992410974898</v>
      </c>
      <c r="O14" s="32">
        <f>+(2*$L$9-L14)*100/$L$9</f>
        <v>95.756560580681182</v>
      </c>
      <c r="P14" s="63"/>
      <c r="Q14" s="32"/>
    </row>
    <row r="15" spans="1:17" s="20" customFormat="1" ht="20.100000000000001" customHeight="1">
      <c r="A15" s="54" t="s">
        <v>196</v>
      </c>
      <c r="B15" s="55" t="s">
        <v>46</v>
      </c>
      <c r="C15" s="56">
        <v>2000</v>
      </c>
      <c r="D15" s="57" t="s">
        <v>40</v>
      </c>
      <c r="E15" s="58" t="s">
        <v>162</v>
      </c>
      <c r="F15" s="116">
        <v>0</v>
      </c>
      <c r="G15" s="116">
        <v>2.1608796296296296E-2</v>
      </c>
      <c r="H15" s="60">
        <v>3</v>
      </c>
      <c r="I15" s="60">
        <v>1</v>
      </c>
      <c r="J15" s="60">
        <v>2</v>
      </c>
      <c r="K15" s="60">
        <v>2</v>
      </c>
      <c r="L15" s="117">
        <f t="shared" si="0"/>
        <v>2.1608796296296296E-2</v>
      </c>
      <c r="M15" s="118">
        <f t="shared" si="1"/>
        <v>1.7824074074074062E-3</v>
      </c>
      <c r="N15" s="32">
        <f t="shared" si="2"/>
        <v>91.00992410974898</v>
      </c>
      <c r="O15" s="32">
        <f>+(2*$L$9-L15)*100/$L$9</f>
        <v>95.756560580681182</v>
      </c>
      <c r="P15" s="63"/>
      <c r="Q15" s="32"/>
    </row>
    <row r="16" spans="1:17" s="20" customFormat="1" ht="20.100000000000001" customHeight="1">
      <c r="A16" s="115">
        <v>9</v>
      </c>
      <c r="B16" s="70" t="s">
        <v>34</v>
      </c>
      <c r="C16" s="71">
        <v>1999</v>
      </c>
      <c r="D16" s="57" t="s">
        <v>135</v>
      </c>
      <c r="E16" s="58" t="s">
        <v>162</v>
      </c>
      <c r="F16" s="116">
        <v>0</v>
      </c>
      <c r="G16" s="116">
        <v>2.1782407407407407E-2</v>
      </c>
      <c r="H16" s="60">
        <v>0</v>
      </c>
      <c r="I16" s="60">
        <v>1</v>
      </c>
      <c r="J16" s="60">
        <v>2</v>
      </c>
      <c r="K16" s="60">
        <v>1</v>
      </c>
      <c r="L16" s="117">
        <f t="shared" si="0"/>
        <v>2.1782407407407407E-2</v>
      </c>
      <c r="M16" s="118">
        <f t="shared" si="1"/>
        <v>1.9560185185185167E-3</v>
      </c>
      <c r="N16" s="32">
        <f t="shared" si="2"/>
        <v>90.134267367192081</v>
      </c>
      <c r="O16" s="32">
        <f>+(2*$L$9-L16)*100/$L$9</f>
        <v>94.919039642657737</v>
      </c>
      <c r="P16" s="63"/>
      <c r="Q16" s="32"/>
    </row>
    <row r="17" spans="1:17" s="20" customFormat="1" ht="20.100000000000001" customHeight="1">
      <c r="A17" s="115">
        <v>10</v>
      </c>
      <c r="B17" s="70" t="s">
        <v>65</v>
      </c>
      <c r="C17" s="71">
        <v>2001</v>
      </c>
      <c r="D17" s="57" t="s">
        <v>133</v>
      </c>
      <c r="E17" s="58" t="s">
        <v>164</v>
      </c>
      <c r="F17" s="116">
        <v>0</v>
      </c>
      <c r="G17" s="116">
        <v>2.1863425925925925E-2</v>
      </c>
      <c r="H17" s="60">
        <v>1</v>
      </c>
      <c r="I17" s="60">
        <v>1</v>
      </c>
      <c r="J17" s="60">
        <v>0</v>
      </c>
      <c r="K17" s="60">
        <v>1</v>
      </c>
      <c r="L17" s="117">
        <f t="shared" si="0"/>
        <v>2.1863425925925925E-2</v>
      </c>
      <c r="M17" s="118">
        <f t="shared" si="1"/>
        <v>2.0370370370370351E-3</v>
      </c>
      <c r="N17" s="32">
        <f t="shared" si="2"/>
        <v>89.725627553998848</v>
      </c>
      <c r="O17" s="119"/>
      <c r="P17" s="52">
        <f>+(2*$L$8-L17)*100/$L$8</f>
        <v>89.725627553998848</v>
      </c>
      <c r="Q17" s="32"/>
    </row>
    <row r="18" spans="1:17" s="20" customFormat="1" ht="20.100000000000001" customHeight="1">
      <c r="A18" s="115">
        <v>11</v>
      </c>
      <c r="B18" s="55" t="s">
        <v>63</v>
      </c>
      <c r="C18" s="56">
        <v>2001</v>
      </c>
      <c r="D18" s="57" t="s">
        <v>40</v>
      </c>
      <c r="E18" s="58" t="s">
        <v>164</v>
      </c>
      <c r="F18" s="116">
        <v>0</v>
      </c>
      <c r="G18" s="116">
        <v>2.1956018518518517E-2</v>
      </c>
      <c r="H18" s="60">
        <v>2</v>
      </c>
      <c r="I18" s="60">
        <v>2</v>
      </c>
      <c r="J18" s="60">
        <v>2</v>
      </c>
      <c r="K18" s="60">
        <v>2</v>
      </c>
      <c r="L18" s="117">
        <f t="shared" si="0"/>
        <v>2.1956018518518517E-2</v>
      </c>
      <c r="M18" s="118">
        <f t="shared" si="1"/>
        <v>2.1296296296296272E-3</v>
      </c>
      <c r="N18" s="32">
        <f t="shared" si="2"/>
        <v>89.258610624635153</v>
      </c>
      <c r="O18" s="119"/>
      <c r="P18" s="52">
        <f>+(2*$L$8-L18)*100/$L$8</f>
        <v>89.258610624635153</v>
      </c>
      <c r="Q18" s="32"/>
    </row>
    <row r="19" spans="1:17" s="20" customFormat="1" ht="20.100000000000001" customHeight="1">
      <c r="A19" s="115">
        <v>12</v>
      </c>
      <c r="B19" s="70" t="s">
        <v>90</v>
      </c>
      <c r="C19" s="71">
        <v>1999</v>
      </c>
      <c r="D19" s="57" t="s">
        <v>133</v>
      </c>
      <c r="E19" s="58" t="s">
        <v>162</v>
      </c>
      <c r="F19" s="116">
        <v>0</v>
      </c>
      <c r="G19" s="116">
        <v>2.2048611111111113E-2</v>
      </c>
      <c r="H19" s="60">
        <v>1</v>
      </c>
      <c r="I19" s="60">
        <v>1</v>
      </c>
      <c r="J19" s="60">
        <v>3</v>
      </c>
      <c r="K19" s="60">
        <v>2</v>
      </c>
      <c r="L19" s="117">
        <f t="shared" si="0"/>
        <v>2.2048611111111113E-2</v>
      </c>
      <c r="M19" s="118">
        <f t="shared" si="1"/>
        <v>2.2222222222222227E-3</v>
      </c>
      <c r="N19" s="32">
        <f t="shared" si="2"/>
        <v>88.791593695271459</v>
      </c>
      <c r="O19" s="32">
        <f>+(2*$L$9-L19)*100/$L$9</f>
        <v>93.634840871021765</v>
      </c>
      <c r="P19" s="63"/>
      <c r="Q19" s="32"/>
    </row>
    <row r="20" spans="1:17" s="20" customFormat="1" ht="20.100000000000001" customHeight="1">
      <c r="A20" s="115">
        <v>13</v>
      </c>
      <c r="B20" s="70" t="s">
        <v>79</v>
      </c>
      <c r="C20" s="71">
        <v>2002</v>
      </c>
      <c r="D20" s="57" t="s">
        <v>135</v>
      </c>
      <c r="E20" s="58" t="s">
        <v>164</v>
      </c>
      <c r="F20" s="116">
        <v>0</v>
      </c>
      <c r="G20" s="116">
        <v>2.207175925925926E-2</v>
      </c>
      <c r="H20" s="60">
        <v>1</v>
      </c>
      <c r="I20" s="60">
        <v>3</v>
      </c>
      <c r="J20" s="60">
        <v>4</v>
      </c>
      <c r="K20" s="60">
        <v>3</v>
      </c>
      <c r="L20" s="117">
        <f t="shared" si="0"/>
        <v>2.207175925925926E-2</v>
      </c>
      <c r="M20" s="118">
        <f t="shared" si="1"/>
        <v>2.2453703703703698E-3</v>
      </c>
      <c r="N20" s="32">
        <f t="shared" si="2"/>
        <v>88.674839462930535</v>
      </c>
      <c r="O20" s="119"/>
      <c r="P20" s="52">
        <f>+(2*$L$8-L20)*100/$L$8</f>
        <v>88.674839462930535</v>
      </c>
      <c r="Q20" s="32"/>
    </row>
    <row r="21" spans="1:17" s="20" customFormat="1" ht="20.100000000000001" customHeight="1">
      <c r="A21" s="115">
        <v>14</v>
      </c>
      <c r="B21" s="70" t="s">
        <v>174</v>
      </c>
      <c r="C21" s="71">
        <v>2002</v>
      </c>
      <c r="D21" s="57" t="s">
        <v>135</v>
      </c>
      <c r="E21" s="58" t="s">
        <v>164</v>
      </c>
      <c r="F21" s="116">
        <v>1.0416666666666667E-3</v>
      </c>
      <c r="G21" s="116">
        <v>2.314814814814815E-2</v>
      </c>
      <c r="H21" s="60">
        <v>2</v>
      </c>
      <c r="I21" s="60">
        <v>0</v>
      </c>
      <c r="J21" s="60">
        <v>3</v>
      </c>
      <c r="K21" s="60">
        <v>2</v>
      </c>
      <c r="L21" s="117">
        <f t="shared" si="0"/>
        <v>2.2106481481481484E-2</v>
      </c>
      <c r="M21" s="118">
        <f t="shared" si="1"/>
        <v>2.280092592592594E-3</v>
      </c>
      <c r="N21" s="32">
        <f t="shared" si="2"/>
        <v>88.499708114419136</v>
      </c>
      <c r="O21" s="119"/>
      <c r="P21" s="52">
        <f>+(2*$L$8-L21)*100/$L$8</f>
        <v>88.499708114419136</v>
      </c>
      <c r="Q21" s="32"/>
    </row>
    <row r="22" spans="1:17" s="20" customFormat="1" ht="20.100000000000001" customHeight="1">
      <c r="A22" s="115">
        <v>15</v>
      </c>
      <c r="B22" s="55" t="s">
        <v>70</v>
      </c>
      <c r="C22" s="56">
        <v>2000</v>
      </c>
      <c r="D22" s="57" t="s">
        <v>40</v>
      </c>
      <c r="E22" s="58" t="s">
        <v>162</v>
      </c>
      <c r="F22" s="116">
        <v>1.0416666666666667E-3</v>
      </c>
      <c r="G22" s="116">
        <v>2.3206018518518515E-2</v>
      </c>
      <c r="H22" s="60">
        <v>1</v>
      </c>
      <c r="I22" s="60">
        <v>1</v>
      </c>
      <c r="J22" s="60">
        <v>2</v>
      </c>
      <c r="K22" s="60">
        <v>3</v>
      </c>
      <c r="L22" s="117">
        <f t="shared" si="0"/>
        <v>2.2164351851851848E-2</v>
      </c>
      <c r="M22" s="118">
        <f t="shared" si="1"/>
        <v>2.3379629629629584E-3</v>
      </c>
      <c r="N22" s="32">
        <f t="shared" si="2"/>
        <v>88.207822533566869</v>
      </c>
      <c r="O22" s="32">
        <f>+(2*$L$9-L22)*100/$L$9</f>
        <v>93.076493579006168</v>
      </c>
      <c r="P22" s="63"/>
      <c r="Q22" s="32"/>
    </row>
    <row r="23" spans="1:17" s="20" customFormat="1" ht="20.100000000000001" customHeight="1">
      <c r="A23" s="115">
        <v>16</v>
      </c>
      <c r="B23" s="70" t="s">
        <v>66</v>
      </c>
      <c r="C23" s="71">
        <v>2001</v>
      </c>
      <c r="D23" s="57" t="s">
        <v>133</v>
      </c>
      <c r="E23" s="58" t="s">
        <v>164</v>
      </c>
      <c r="F23" s="116">
        <v>0</v>
      </c>
      <c r="G23" s="116">
        <v>2.2280092592592591E-2</v>
      </c>
      <c r="H23" s="60">
        <v>2</v>
      </c>
      <c r="I23" s="60">
        <v>1</v>
      </c>
      <c r="J23" s="60">
        <v>1</v>
      </c>
      <c r="K23" s="60">
        <v>1</v>
      </c>
      <c r="L23" s="117">
        <f t="shared" si="0"/>
        <v>2.2280092592592591E-2</v>
      </c>
      <c r="M23" s="118">
        <f t="shared" si="1"/>
        <v>2.453703703703701E-3</v>
      </c>
      <c r="N23" s="32">
        <f t="shared" si="2"/>
        <v>87.624051371862237</v>
      </c>
      <c r="O23" s="119"/>
      <c r="P23" s="52">
        <f>+(2*$L$8-L23)*100/$L$8</f>
        <v>87.624051371862237</v>
      </c>
      <c r="Q23" s="32"/>
    </row>
    <row r="24" spans="1:17" s="20" customFormat="1" ht="20.100000000000001" customHeight="1">
      <c r="A24" s="115">
        <v>17</v>
      </c>
      <c r="B24" s="76" t="s">
        <v>169</v>
      </c>
      <c r="C24" s="77">
        <v>2003</v>
      </c>
      <c r="D24" s="67" t="s">
        <v>133</v>
      </c>
      <c r="E24" s="68" t="s">
        <v>170</v>
      </c>
      <c r="F24" s="116">
        <v>1.0416666666666667E-3</v>
      </c>
      <c r="G24" s="116">
        <v>2.3356481481481482E-2</v>
      </c>
      <c r="H24" s="60">
        <v>2</v>
      </c>
      <c r="I24" s="60">
        <v>2</v>
      </c>
      <c r="J24" s="60">
        <v>2</v>
      </c>
      <c r="K24" s="60">
        <v>3</v>
      </c>
      <c r="L24" s="117">
        <f t="shared" si="0"/>
        <v>2.2314814814814815E-2</v>
      </c>
      <c r="M24" s="118">
        <f t="shared" si="1"/>
        <v>2.4884259259259252E-3</v>
      </c>
      <c r="N24" s="32">
        <f t="shared" si="2"/>
        <v>87.448920023350851</v>
      </c>
      <c r="O24" s="119"/>
      <c r="P24" s="63"/>
      <c r="Q24" s="75">
        <v>100</v>
      </c>
    </row>
    <row r="25" spans="1:17" s="20" customFormat="1" ht="20.100000000000001" customHeight="1">
      <c r="A25" s="115">
        <v>18</v>
      </c>
      <c r="B25" s="90" t="s">
        <v>175</v>
      </c>
      <c r="C25" s="91">
        <v>2003</v>
      </c>
      <c r="D25" s="67" t="s">
        <v>135</v>
      </c>
      <c r="E25" s="68" t="s">
        <v>170</v>
      </c>
      <c r="F25" s="116">
        <v>1.0416666666666667E-3</v>
      </c>
      <c r="G25" s="116">
        <v>2.3553240740740739E-2</v>
      </c>
      <c r="H25" s="60">
        <v>4</v>
      </c>
      <c r="I25" s="60">
        <v>3</v>
      </c>
      <c r="J25" s="60">
        <v>1</v>
      </c>
      <c r="K25" s="60">
        <v>1</v>
      </c>
      <c r="L25" s="117">
        <f t="shared" si="0"/>
        <v>2.2511574074074073E-2</v>
      </c>
      <c r="M25" s="118">
        <f t="shared" si="1"/>
        <v>2.6851851851851828E-3</v>
      </c>
      <c r="N25" s="32">
        <f t="shared" si="2"/>
        <v>86.456509048453015</v>
      </c>
      <c r="O25" s="119"/>
      <c r="P25" s="63"/>
      <c r="Q25" s="75">
        <f>+(2*$L$24-L25)*100/$L$24</f>
        <v>99.118257261410804</v>
      </c>
    </row>
    <row r="26" spans="1:17" s="20" customFormat="1" ht="20.100000000000001" customHeight="1">
      <c r="A26" s="115">
        <v>19</v>
      </c>
      <c r="B26" s="55" t="s">
        <v>167</v>
      </c>
      <c r="C26" s="56">
        <v>2002</v>
      </c>
      <c r="D26" s="57" t="s">
        <v>40</v>
      </c>
      <c r="E26" s="58" t="s">
        <v>164</v>
      </c>
      <c r="F26" s="116">
        <v>0</v>
      </c>
      <c r="G26" s="116">
        <v>2.2534722222222223E-2</v>
      </c>
      <c r="H26" s="60">
        <v>3</v>
      </c>
      <c r="I26" s="60">
        <v>0</v>
      </c>
      <c r="J26" s="60">
        <v>1</v>
      </c>
      <c r="K26" s="60">
        <v>1</v>
      </c>
      <c r="L26" s="117">
        <f t="shared" si="0"/>
        <v>2.2534722222222223E-2</v>
      </c>
      <c r="M26" s="118">
        <f t="shared" si="1"/>
        <v>2.7083333333333334E-3</v>
      </c>
      <c r="N26" s="32">
        <f t="shared" si="2"/>
        <v>86.339754816112077</v>
      </c>
      <c r="O26" s="119"/>
      <c r="P26" s="52">
        <f>+(2*$L$8-L26)*100/$L$8</f>
        <v>86.339754816112077</v>
      </c>
      <c r="Q26" s="119"/>
    </row>
    <row r="27" spans="1:17" s="20" customFormat="1" ht="20.100000000000001" customHeight="1">
      <c r="A27" s="115">
        <v>20</v>
      </c>
      <c r="B27" s="55" t="s">
        <v>166</v>
      </c>
      <c r="C27" s="56">
        <v>2002</v>
      </c>
      <c r="D27" s="57" t="s">
        <v>40</v>
      </c>
      <c r="E27" s="58" t="s">
        <v>164</v>
      </c>
      <c r="F27" s="116">
        <v>0</v>
      </c>
      <c r="G27" s="116">
        <v>2.2546296296296297E-2</v>
      </c>
      <c r="H27" s="60">
        <v>1</v>
      </c>
      <c r="I27" s="60">
        <v>1</v>
      </c>
      <c r="J27" s="60">
        <v>3</v>
      </c>
      <c r="K27" s="60">
        <v>3</v>
      </c>
      <c r="L27" s="117">
        <f t="shared" si="0"/>
        <v>2.2546296296296297E-2</v>
      </c>
      <c r="M27" s="118">
        <f t="shared" si="1"/>
        <v>2.719907407407407E-3</v>
      </c>
      <c r="N27" s="32">
        <f t="shared" si="2"/>
        <v>86.281377699941629</v>
      </c>
      <c r="O27" s="119"/>
      <c r="P27" s="52">
        <f>+(2*$L$8-L27)*100/$L$8</f>
        <v>86.281377699941629</v>
      </c>
      <c r="Q27" s="119"/>
    </row>
    <row r="28" spans="1:17" s="20" customFormat="1" ht="20.100000000000001" customHeight="1">
      <c r="A28" s="120">
        <v>21</v>
      </c>
      <c r="B28" s="139" t="s">
        <v>88</v>
      </c>
      <c r="C28" s="140">
        <v>2002</v>
      </c>
      <c r="D28" s="141" t="s">
        <v>83</v>
      </c>
      <c r="E28" s="142" t="s">
        <v>164</v>
      </c>
      <c r="F28" s="125">
        <v>1.0416666666666667E-3</v>
      </c>
      <c r="G28" s="125">
        <v>2.3750000000000004E-2</v>
      </c>
      <c r="H28" s="126">
        <v>3</v>
      </c>
      <c r="I28" s="126">
        <v>2</v>
      </c>
      <c r="J28" s="126">
        <v>3</v>
      </c>
      <c r="K28" s="126">
        <v>2</v>
      </c>
      <c r="L28" s="127">
        <f t="shared" si="0"/>
        <v>2.2708333333333337E-2</v>
      </c>
      <c r="M28" s="128">
        <f t="shared" si="1"/>
        <v>2.8819444444444474E-3</v>
      </c>
      <c r="N28" s="32">
        <f t="shared" si="2"/>
        <v>85.464098073555149</v>
      </c>
      <c r="O28" s="119"/>
      <c r="P28" s="52">
        <f>+(2*$L$8-L28)*100/$L$8</f>
        <v>85.464098073555149</v>
      </c>
      <c r="Q28" s="119"/>
    </row>
    <row r="29" spans="1:17" s="20" customFormat="1" ht="20.100000000000001" customHeight="1">
      <c r="A29" s="115">
        <v>22</v>
      </c>
      <c r="B29" s="55" t="s">
        <v>176</v>
      </c>
      <c r="C29" s="56">
        <v>2002</v>
      </c>
      <c r="D29" s="57" t="s">
        <v>83</v>
      </c>
      <c r="E29" s="58" t="s">
        <v>164</v>
      </c>
      <c r="F29" s="116">
        <v>1.0416666666666667E-3</v>
      </c>
      <c r="G29" s="116">
        <v>2.4062500000000001E-2</v>
      </c>
      <c r="H29" s="60">
        <v>2</v>
      </c>
      <c r="I29" s="60">
        <v>1</v>
      </c>
      <c r="J29" s="60">
        <v>2</v>
      </c>
      <c r="K29" s="60">
        <v>0</v>
      </c>
      <c r="L29" s="117">
        <f t="shared" si="0"/>
        <v>2.3020833333333334E-2</v>
      </c>
      <c r="M29" s="118">
        <f t="shared" si="1"/>
        <v>3.1944444444444442E-3</v>
      </c>
      <c r="N29" s="32">
        <f t="shared" si="2"/>
        <v>83.887915936952723</v>
      </c>
      <c r="O29" s="119"/>
      <c r="P29" s="52">
        <f>+(2*$L$8-L29)*100/$L$8</f>
        <v>83.887915936952723</v>
      </c>
      <c r="Q29" s="119"/>
    </row>
    <row r="30" spans="1:17" s="20" customFormat="1" ht="20.100000000000001" customHeight="1">
      <c r="A30" s="115">
        <v>23</v>
      </c>
      <c r="B30" s="70" t="s">
        <v>168</v>
      </c>
      <c r="C30" s="71">
        <v>2002</v>
      </c>
      <c r="D30" s="57" t="s">
        <v>133</v>
      </c>
      <c r="E30" s="58" t="s">
        <v>164</v>
      </c>
      <c r="F30" s="116">
        <v>0</v>
      </c>
      <c r="G30" s="116">
        <v>2.3067129629629632E-2</v>
      </c>
      <c r="H30" s="60">
        <v>0</v>
      </c>
      <c r="I30" s="60">
        <v>2</v>
      </c>
      <c r="J30" s="60">
        <v>1</v>
      </c>
      <c r="K30" s="60">
        <v>3</v>
      </c>
      <c r="L30" s="117">
        <f t="shared" si="0"/>
        <v>2.3067129629629632E-2</v>
      </c>
      <c r="M30" s="118">
        <f t="shared" si="1"/>
        <v>3.2407407407407419E-3</v>
      </c>
      <c r="N30" s="32">
        <f t="shared" si="2"/>
        <v>83.654407472270876</v>
      </c>
      <c r="O30" s="119"/>
      <c r="P30" s="52">
        <f>+(2*$L$8-L30)*100/$L$8</f>
        <v>83.654407472270876</v>
      </c>
      <c r="Q30" s="119"/>
    </row>
    <row r="31" spans="1:17" s="20" customFormat="1" ht="20.100000000000001" customHeight="1">
      <c r="A31" s="115">
        <v>24</v>
      </c>
      <c r="B31" s="76" t="s">
        <v>178</v>
      </c>
      <c r="C31" s="77">
        <v>2003</v>
      </c>
      <c r="D31" s="67" t="s">
        <v>133</v>
      </c>
      <c r="E31" s="68" t="s">
        <v>170</v>
      </c>
      <c r="F31" s="116">
        <v>1.0416666666666667E-3</v>
      </c>
      <c r="G31" s="116">
        <v>2.4293981481481482E-2</v>
      </c>
      <c r="H31" s="60">
        <v>3</v>
      </c>
      <c r="I31" s="60">
        <v>1</v>
      </c>
      <c r="J31" s="60">
        <v>3</v>
      </c>
      <c r="K31" s="60">
        <v>4</v>
      </c>
      <c r="L31" s="117">
        <f t="shared" si="0"/>
        <v>2.3252314814814816E-2</v>
      </c>
      <c r="M31" s="118">
        <f t="shared" si="1"/>
        <v>3.425925925925926E-3</v>
      </c>
      <c r="N31" s="32">
        <f t="shared" si="2"/>
        <v>82.720373613543487</v>
      </c>
      <c r="O31" s="119"/>
      <c r="P31" s="63"/>
      <c r="Q31" s="75">
        <f>+(2*$L$24-L31)*100/$L$24</f>
        <v>95.798755186721991</v>
      </c>
    </row>
    <row r="32" spans="1:17" s="20" customFormat="1" ht="20.100000000000001" customHeight="1">
      <c r="A32" s="115">
        <v>25</v>
      </c>
      <c r="B32" s="55" t="s">
        <v>89</v>
      </c>
      <c r="C32" s="56">
        <v>2002</v>
      </c>
      <c r="D32" s="57" t="s">
        <v>83</v>
      </c>
      <c r="E32" s="58" t="s">
        <v>164</v>
      </c>
      <c r="F32" s="116">
        <v>1.0416666666666667E-3</v>
      </c>
      <c r="G32" s="116">
        <v>2.4305555555555556E-2</v>
      </c>
      <c r="H32" s="60">
        <v>3</v>
      </c>
      <c r="I32" s="60">
        <v>3</v>
      </c>
      <c r="J32" s="60">
        <v>2</v>
      </c>
      <c r="K32" s="60">
        <v>2</v>
      </c>
      <c r="L32" s="117">
        <f t="shared" si="0"/>
        <v>2.326388888888889E-2</v>
      </c>
      <c r="M32" s="118">
        <f t="shared" si="1"/>
        <v>3.4374999999999996E-3</v>
      </c>
      <c r="N32" s="32">
        <f t="shared" si="2"/>
        <v>82.661996497373039</v>
      </c>
      <c r="O32" s="119"/>
      <c r="P32" s="52">
        <f>+(2*$L$8-L32)*100/$L$8</f>
        <v>82.661996497373039</v>
      </c>
      <c r="Q32" s="119"/>
    </row>
    <row r="33" spans="1:17" s="20" customFormat="1" ht="20.100000000000001" customHeight="1">
      <c r="A33" s="115" t="s">
        <v>197</v>
      </c>
      <c r="B33" s="70" t="s">
        <v>72</v>
      </c>
      <c r="C33" s="71">
        <v>2000</v>
      </c>
      <c r="D33" s="57" t="s">
        <v>135</v>
      </c>
      <c r="E33" s="58" t="s">
        <v>162</v>
      </c>
      <c r="F33" s="116">
        <v>0</v>
      </c>
      <c r="G33" s="116">
        <v>2.3692129629629629E-2</v>
      </c>
      <c r="H33" s="60">
        <v>1</v>
      </c>
      <c r="I33" s="60">
        <v>3</v>
      </c>
      <c r="J33" s="60">
        <v>2</v>
      </c>
      <c r="K33" s="60">
        <v>3</v>
      </c>
      <c r="L33" s="117">
        <f t="shared" si="0"/>
        <v>2.3692129629629629E-2</v>
      </c>
      <c r="M33" s="118">
        <f t="shared" si="1"/>
        <v>3.865740740740739E-3</v>
      </c>
      <c r="N33" s="32">
        <f t="shared" si="2"/>
        <v>80.50204319906598</v>
      </c>
      <c r="O33" s="32">
        <f>+(2*$L$9-L33)*100/$L$9</f>
        <v>85.706309324399783</v>
      </c>
      <c r="P33" s="63"/>
      <c r="Q33" s="119"/>
    </row>
    <row r="34" spans="1:17" s="20" customFormat="1" ht="20.100000000000001" customHeight="1">
      <c r="A34" s="115" t="s">
        <v>197</v>
      </c>
      <c r="B34" s="76" t="s">
        <v>179</v>
      </c>
      <c r="C34" s="77">
        <v>2003</v>
      </c>
      <c r="D34" s="67" t="s">
        <v>133</v>
      </c>
      <c r="E34" s="68" t="s">
        <v>170</v>
      </c>
      <c r="F34" s="116">
        <v>1.0416666666666667E-3</v>
      </c>
      <c r="G34" s="116">
        <v>2.4733796296296295E-2</v>
      </c>
      <c r="H34" s="60">
        <v>4</v>
      </c>
      <c r="I34" s="60">
        <v>1</v>
      </c>
      <c r="J34" s="60">
        <v>2</v>
      </c>
      <c r="K34" s="60">
        <v>3</v>
      </c>
      <c r="L34" s="117">
        <f t="shared" si="0"/>
        <v>2.3692129629629629E-2</v>
      </c>
      <c r="M34" s="118">
        <f t="shared" si="1"/>
        <v>3.865740740740739E-3</v>
      </c>
      <c r="N34" s="32">
        <f t="shared" si="2"/>
        <v>80.50204319906598</v>
      </c>
      <c r="O34" s="119"/>
      <c r="P34" s="63"/>
      <c r="Q34" s="75">
        <f>+(2*$L$24-L34)*100/$L$24</f>
        <v>93.827800829875514</v>
      </c>
    </row>
    <row r="35" spans="1:17" s="20" customFormat="1" ht="20.100000000000001" customHeight="1">
      <c r="A35" s="115">
        <v>28</v>
      </c>
      <c r="B35" s="70" t="s">
        <v>171</v>
      </c>
      <c r="C35" s="71">
        <v>2002</v>
      </c>
      <c r="D35" s="57" t="s">
        <v>135</v>
      </c>
      <c r="E35" s="58" t="s">
        <v>164</v>
      </c>
      <c r="F35" s="116">
        <v>1.0416666666666667E-3</v>
      </c>
      <c r="G35" s="116">
        <v>2.5138888888888891E-2</v>
      </c>
      <c r="H35" s="60">
        <v>1</v>
      </c>
      <c r="I35" s="60">
        <v>2</v>
      </c>
      <c r="J35" s="60">
        <v>4</v>
      </c>
      <c r="K35" s="60">
        <v>1</v>
      </c>
      <c r="L35" s="117">
        <f t="shared" si="0"/>
        <v>2.4097222222222225E-2</v>
      </c>
      <c r="M35" s="118">
        <f t="shared" si="1"/>
        <v>4.2708333333333348E-3</v>
      </c>
      <c r="N35" s="32">
        <f t="shared" si="2"/>
        <v>78.458844133099817</v>
      </c>
      <c r="O35" s="119"/>
      <c r="P35" s="52">
        <f>+(2*$L$8-L35)*100/$L$8</f>
        <v>78.458844133099817</v>
      </c>
      <c r="Q35" s="119"/>
    </row>
    <row r="36" spans="1:17" s="20" customFormat="1" ht="20.100000000000001" customHeight="1">
      <c r="A36" s="115">
        <v>29</v>
      </c>
      <c r="B36" s="65" t="s">
        <v>172</v>
      </c>
      <c r="C36" s="66">
        <v>2003</v>
      </c>
      <c r="D36" s="67" t="s">
        <v>40</v>
      </c>
      <c r="E36" s="68" t="s">
        <v>170</v>
      </c>
      <c r="F36" s="116">
        <v>1.0416666666666667E-3</v>
      </c>
      <c r="G36" s="116">
        <v>2.5208333333333333E-2</v>
      </c>
      <c r="H36" s="60">
        <v>2</v>
      </c>
      <c r="I36" s="60">
        <v>3</v>
      </c>
      <c r="J36" s="60">
        <v>3</v>
      </c>
      <c r="K36" s="60">
        <v>4</v>
      </c>
      <c r="L36" s="117">
        <f t="shared" si="0"/>
        <v>2.4166666666666666E-2</v>
      </c>
      <c r="M36" s="118">
        <f t="shared" si="1"/>
        <v>4.3402777777777762E-3</v>
      </c>
      <c r="N36" s="32">
        <f t="shared" si="2"/>
        <v>78.108581436077074</v>
      </c>
      <c r="O36" s="119"/>
      <c r="P36" s="63"/>
      <c r="Q36" s="75">
        <f>+(2*$L$24-L36)*100/$L$24</f>
        <v>91.701244813278009</v>
      </c>
    </row>
    <row r="37" spans="1:17" s="20" customFormat="1" ht="19.5" customHeight="1">
      <c r="A37" s="115">
        <v>30</v>
      </c>
      <c r="B37" s="76" t="s">
        <v>187</v>
      </c>
      <c r="C37" s="77">
        <v>2003</v>
      </c>
      <c r="D37" s="67" t="s">
        <v>133</v>
      </c>
      <c r="E37" s="68" t="s">
        <v>170</v>
      </c>
      <c r="F37" s="116">
        <v>1.0416666666666667E-3</v>
      </c>
      <c r="G37" s="116">
        <v>2.5949074074074072E-2</v>
      </c>
      <c r="H37" s="60">
        <v>2</v>
      </c>
      <c r="I37" s="60">
        <v>3</v>
      </c>
      <c r="J37" s="60">
        <v>2</v>
      </c>
      <c r="K37" s="60">
        <v>4</v>
      </c>
      <c r="L37" s="117">
        <f t="shared" si="0"/>
        <v>2.4907407407407406E-2</v>
      </c>
      <c r="M37" s="118">
        <f t="shared" si="1"/>
        <v>5.081018518518516E-3</v>
      </c>
      <c r="N37" s="32">
        <f t="shared" si="2"/>
        <v>74.37244600116756</v>
      </c>
      <c r="O37" s="119"/>
      <c r="P37" s="63"/>
      <c r="Q37" s="75">
        <f>+(2*$L$24-L37)*100/$L$24</f>
        <v>88.38174273858921</v>
      </c>
    </row>
    <row r="38" spans="1:17" s="20" customFormat="1" ht="19.5" customHeight="1">
      <c r="A38" s="115">
        <v>31</v>
      </c>
      <c r="B38" s="76" t="s">
        <v>186</v>
      </c>
      <c r="C38" s="77">
        <v>2003</v>
      </c>
      <c r="D38" s="67" t="s">
        <v>133</v>
      </c>
      <c r="E38" s="68" t="s">
        <v>170</v>
      </c>
      <c r="F38" s="116">
        <v>1.0416666666666667E-3</v>
      </c>
      <c r="G38" s="116">
        <v>2.6030092592592594E-2</v>
      </c>
      <c r="H38" s="60">
        <v>3</v>
      </c>
      <c r="I38" s="60">
        <v>2</v>
      </c>
      <c r="J38" s="60">
        <v>3</v>
      </c>
      <c r="K38" s="60">
        <v>4</v>
      </c>
      <c r="L38" s="117">
        <f t="shared" si="0"/>
        <v>2.4988425925925928E-2</v>
      </c>
      <c r="M38" s="118">
        <f t="shared" si="1"/>
        <v>5.1620370370370379E-3</v>
      </c>
      <c r="N38" s="32">
        <f t="shared" si="2"/>
        <v>73.963806187974313</v>
      </c>
      <c r="O38" s="119"/>
      <c r="P38" s="63"/>
      <c r="Q38" s="75">
        <f>+(2*$L$24-L38)*100/$L$24</f>
        <v>88.018672199170112</v>
      </c>
    </row>
    <row r="39" spans="1:17" s="20" customFormat="1" ht="19.5" customHeight="1">
      <c r="A39" s="115">
        <v>32</v>
      </c>
      <c r="B39" s="65" t="s">
        <v>177</v>
      </c>
      <c r="C39" s="66">
        <v>2003</v>
      </c>
      <c r="D39" s="67" t="s">
        <v>83</v>
      </c>
      <c r="E39" s="68" t="s">
        <v>170</v>
      </c>
      <c r="F39" s="116">
        <v>1.0416666666666667E-3</v>
      </c>
      <c r="G39" s="116">
        <v>2.642361111111111E-2</v>
      </c>
      <c r="H39" s="60">
        <v>2</v>
      </c>
      <c r="I39" s="60">
        <v>4</v>
      </c>
      <c r="J39" s="60">
        <v>3</v>
      </c>
      <c r="K39" s="60">
        <v>3</v>
      </c>
      <c r="L39" s="117">
        <f t="shared" si="0"/>
        <v>2.5381944444444443E-2</v>
      </c>
      <c r="M39" s="118">
        <f t="shared" si="1"/>
        <v>5.5555555555555532E-3</v>
      </c>
      <c r="N39" s="32">
        <f t="shared" si="2"/>
        <v>71.978984238178654</v>
      </c>
      <c r="O39" s="119"/>
      <c r="P39" s="63"/>
      <c r="Q39" s="75">
        <f>+(2*$L$24-L39)*100/$L$24</f>
        <v>86.255186721991706</v>
      </c>
    </row>
    <row r="40" spans="1:17" s="20" customFormat="1" ht="19.5" customHeight="1" thickBot="1">
      <c r="A40" s="129">
        <v>33</v>
      </c>
      <c r="B40" s="92" t="s">
        <v>180</v>
      </c>
      <c r="C40" s="93">
        <v>2003</v>
      </c>
      <c r="D40" s="94" t="s">
        <v>133</v>
      </c>
      <c r="E40" s="95" t="s">
        <v>170</v>
      </c>
      <c r="F40" s="132">
        <v>1.0416666666666667E-3</v>
      </c>
      <c r="G40" s="132">
        <v>2.6574074074074073E-2</v>
      </c>
      <c r="H40" s="85">
        <v>1</v>
      </c>
      <c r="I40" s="85">
        <v>2</v>
      </c>
      <c r="J40" s="85">
        <v>3</v>
      </c>
      <c r="K40" s="85">
        <v>3</v>
      </c>
      <c r="L40" s="133">
        <f t="shared" si="0"/>
        <v>2.5532407407407406E-2</v>
      </c>
      <c r="M40" s="134">
        <f t="shared" si="1"/>
        <v>5.7060185185185165E-3</v>
      </c>
      <c r="N40" s="32">
        <f t="shared" si="2"/>
        <v>71.220081727962651</v>
      </c>
      <c r="O40" s="119"/>
      <c r="P40" s="63"/>
      <c r="Q40" s="75">
        <f>+(2*$L$24-L40)*100/$L$24</f>
        <v>85.580912863070537</v>
      </c>
    </row>
    <row r="41" spans="1:17" s="20" customFormat="1" ht="19.5" customHeight="1">
      <c r="A41" s="11"/>
      <c r="B41" s="18" t="s">
        <v>64</v>
      </c>
      <c r="C41" s="15">
        <v>2001</v>
      </c>
      <c r="D41" s="34" t="s">
        <v>40</v>
      </c>
      <c r="E41" s="30" t="s">
        <v>164</v>
      </c>
      <c r="F41" s="143">
        <v>0</v>
      </c>
      <c r="G41" s="143" t="s">
        <v>91</v>
      </c>
      <c r="H41" s="11"/>
      <c r="I41" s="11"/>
      <c r="J41" s="11"/>
      <c r="K41" s="11"/>
      <c r="L41" s="144"/>
      <c r="M41" s="144"/>
      <c r="N41" s="32"/>
      <c r="O41" s="119"/>
      <c r="P41" s="32"/>
      <c r="Q41" s="119"/>
    </row>
    <row r="42" spans="1:17" s="20" customFormat="1" ht="19.5" customHeight="1">
      <c r="A42" s="11"/>
      <c r="B42" s="145" t="s">
        <v>80</v>
      </c>
      <c r="C42" s="19">
        <v>2002</v>
      </c>
      <c r="D42" s="34" t="s">
        <v>135</v>
      </c>
      <c r="E42" s="30" t="s">
        <v>164</v>
      </c>
      <c r="F42" s="143">
        <v>0</v>
      </c>
      <c r="G42" s="143" t="s">
        <v>91</v>
      </c>
      <c r="H42" s="11"/>
      <c r="I42" s="11"/>
      <c r="J42" s="11"/>
      <c r="K42" s="11"/>
      <c r="L42" s="144"/>
      <c r="M42" s="144"/>
      <c r="N42" s="32"/>
      <c r="O42" s="119"/>
      <c r="P42" s="32"/>
      <c r="Q42" s="119"/>
    </row>
    <row r="43" spans="1:17" s="20" customFormat="1" ht="19.5" customHeight="1">
      <c r="A43" s="11"/>
      <c r="B43" s="146" t="s">
        <v>182</v>
      </c>
      <c r="C43" s="147">
        <v>2003</v>
      </c>
      <c r="D43" s="108" t="s">
        <v>83</v>
      </c>
      <c r="E43" s="107" t="s">
        <v>170</v>
      </c>
      <c r="F43" s="143">
        <v>1.0416666666666667E-3</v>
      </c>
      <c r="G43" s="143" t="s">
        <v>91</v>
      </c>
      <c r="H43" s="11"/>
      <c r="I43" s="11"/>
      <c r="J43" s="11"/>
      <c r="K43" s="11"/>
      <c r="L43" s="144"/>
      <c r="M43" s="144"/>
      <c r="N43" s="32"/>
      <c r="O43" s="119"/>
      <c r="P43" s="119"/>
      <c r="Q43" s="119"/>
    </row>
    <row r="44" spans="1:17" s="20" customFormat="1" ht="19.5" customHeight="1">
      <c r="A44" s="11"/>
      <c r="B44" s="146" t="s">
        <v>185</v>
      </c>
      <c r="C44" s="147">
        <v>2003</v>
      </c>
      <c r="D44" s="108" t="s">
        <v>83</v>
      </c>
      <c r="E44" s="107" t="s">
        <v>170</v>
      </c>
      <c r="F44" s="143">
        <v>1.0416666666666667E-3</v>
      </c>
      <c r="G44" s="143" t="s">
        <v>91</v>
      </c>
      <c r="H44" s="11"/>
      <c r="I44" s="11"/>
      <c r="J44" s="11"/>
      <c r="K44" s="11"/>
      <c r="L44" s="144"/>
      <c r="M44" s="144"/>
      <c r="N44" s="32"/>
      <c r="O44" s="119"/>
      <c r="P44" s="119"/>
      <c r="Q44" s="119"/>
    </row>
    <row r="45" spans="1:17" s="20" customFormat="1" ht="15.75">
      <c r="A45" s="35"/>
      <c r="B45" s="11"/>
      <c r="C45" s="11"/>
      <c r="D45" s="30"/>
      <c r="G45" s="35"/>
      <c r="H45" s="35"/>
      <c r="I45" s="35"/>
      <c r="J45" s="35"/>
      <c r="K45" s="35"/>
      <c r="N45" s="35"/>
      <c r="P45" s="32"/>
      <c r="Q45" s="32"/>
    </row>
    <row r="46" spans="1:17" s="20" customFormat="1" ht="15.75">
      <c r="A46" s="35"/>
      <c r="D46" s="30"/>
      <c r="G46" s="35"/>
      <c r="H46" s="35"/>
      <c r="I46" s="35"/>
      <c r="J46" s="35"/>
      <c r="K46" s="35"/>
      <c r="N46" s="35"/>
      <c r="O46" s="35"/>
      <c r="P46" s="32"/>
      <c r="Q46" s="32"/>
    </row>
    <row r="47" spans="1:17" s="20" customFormat="1" ht="15.75">
      <c r="A47" s="35"/>
      <c r="D47" s="11"/>
      <c r="G47" s="35"/>
      <c r="H47" s="35"/>
      <c r="I47" s="35"/>
      <c r="J47" s="35"/>
      <c r="K47" s="35"/>
      <c r="N47" s="35"/>
      <c r="O47" s="35"/>
      <c r="P47" s="32"/>
      <c r="Q47" s="32"/>
    </row>
    <row r="48" spans="1:17" s="20" customFormat="1" ht="15.75">
      <c r="A48" s="35"/>
      <c r="C48" s="12"/>
      <c r="D48" s="12"/>
      <c r="E48" s="12"/>
      <c r="F48" s="12"/>
      <c r="G48" s="12"/>
      <c r="H48" s="35"/>
      <c r="I48" s="35"/>
      <c r="J48" s="35"/>
      <c r="K48" s="35"/>
      <c r="N48" s="35"/>
      <c r="O48" s="35"/>
      <c r="P48" s="32"/>
      <c r="Q48" s="32"/>
    </row>
    <row r="49" spans="1:17" s="20" customFormat="1" ht="15.75">
      <c r="A49" s="35"/>
      <c r="B49" s="35"/>
      <c r="C49" s="11"/>
      <c r="D49" s="30"/>
      <c r="G49" s="35"/>
      <c r="H49" s="35"/>
      <c r="I49" s="35"/>
      <c r="J49" s="35"/>
      <c r="K49" s="35"/>
      <c r="N49" s="35"/>
      <c r="O49" s="35"/>
      <c r="P49" s="32"/>
      <c r="Q49" s="32"/>
    </row>
    <row r="50" spans="1:17" s="20" customFormat="1" ht="15.75">
      <c r="A50" s="35"/>
      <c r="B50" s="35"/>
      <c r="C50" s="11"/>
      <c r="D50" s="30"/>
      <c r="G50" s="35"/>
      <c r="H50" s="35"/>
      <c r="I50" s="35"/>
      <c r="J50" s="35"/>
      <c r="K50" s="35"/>
      <c r="N50" s="35"/>
      <c r="O50" s="35"/>
      <c r="P50" s="32"/>
      <c r="Q50" s="32"/>
    </row>
    <row r="51" spans="1:17" s="20" customFormat="1" ht="15.75">
      <c r="A51" s="35"/>
      <c r="B51" s="35"/>
      <c r="C51" s="11"/>
      <c r="D51" s="30"/>
      <c r="G51" s="35"/>
      <c r="H51" s="35"/>
      <c r="I51" s="35"/>
      <c r="J51" s="35"/>
      <c r="K51" s="35"/>
      <c r="N51" s="35"/>
      <c r="O51" s="35"/>
      <c r="P51" s="32"/>
      <c r="Q51" s="32"/>
    </row>
  </sheetData>
  <mergeCells count="4">
    <mergeCell ref="A2:C2"/>
    <mergeCell ref="A3:J3"/>
    <mergeCell ref="A6:H6"/>
    <mergeCell ref="N6:Q6"/>
  </mergeCells>
  <pageMargins left="0.70866141732283472" right="0.70866141732283472" top="0.78740157480314965" bottom="0.78740157480314965" header="0.31496062992125984" footer="0.31496062992125984"/>
  <pageSetup paperSize="9" scale="5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Jky, dky</vt:lpstr>
      <vt:lpstr>Jři, dci</vt:lpstr>
      <vt:lpstr>II.SCM c Dci Rz</vt:lpstr>
      <vt:lpstr>II.SCM c Dky Rz</vt:lpstr>
      <vt:lpstr>II.SCM c Dci Stih.z.</vt:lpstr>
      <vt:lpstr>II.SCM c Dky Stih.z.</vt:lpstr>
      <vt:lpstr>I.SCM c Jbc Dci Rz KL</vt:lpstr>
      <vt:lpstr>I.SCM c Dky Rz KL</vt:lpstr>
      <vt:lpstr>I.SCM c Jbc Dci ZHS B</vt:lpstr>
      <vt:lpstr>I.SCM c Dky ZHS B</vt:lpstr>
      <vt:lpstr>'Jky, dky'!Oblast_tisku</vt:lpstr>
      <vt:lpstr>'Jři, dci'!Oblast_tisku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2018-10-21T16:41:16Z</cp:lastPrinted>
  <dcterms:created xsi:type="dcterms:W3CDTF">2013-07-17T13:51:11Z</dcterms:created>
  <dcterms:modified xsi:type="dcterms:W3CDTF">2018-10-21T17:19:14Z</dcterms:modified>
</cp:coreProperties>
</file>